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9320" windowHeight="12435" activeTab="2"/>
  </bookViews>
  <sheets>
    <sheet name="Лист1" sheetId="1" r:id="rId1"/>
    <sheet name="Лист2" sheetId="2" r:id="rId2"/>
    <sheet name="Лист3" sheetId="3" r:id="rId3"/>
  </sheets>
  <definedNames>
    <definedName name="sub_140130" localSheetId="2">Лист3!#REF!</definedName>
    <definedName name="_xlnm.Print_Titles" localSheetId="2">Лист3!$8:$13</definedName>
  </definedNames>
  <calcPr calcId="114210" fullCalcOnLoad="1" refMode="R1C1"/>
</workbook>
</file>

<file path=xl/calcChain.xml><?xml version="1.0" encoding="utf-8"?>
<calcChain xmlns="http://schemas.openxmlformats.org/spreadsheetml/2006/main">
  <c r="G18" i="3"/>
  <c r="G42"/>
  <c r="H18"/>
  <c r="H42"/>
  <c r="G19"/>
  <c r="G43"/>
  <c r="F43"/>
  <c r="H19"/>
  <c r="H43"/>
  <c r="I19"/>
  <c r="I43"/>
  <c r="J19"/>
  <c r="J43"/>
  <c r="K19"/>
  <c r="K43"/>
  <c r="L19"/>
  <c r="L43"/>
  <c r="M19"/>
  <c r="M43"/>
  <c r="G20"/>
  <c r="G44"/>
  <c r="G45"/>
  <c r="H20"/>
  <c r="H44"/>
  <c r="I20"/>
  <c r="K20"/>
  <c r="K44"/>
  <c r="G21"/>
  <c r="H21"/>
  <c r="I21"/>
  <c r="I45"/>
  <c r="J21"/>
  <c r="J45"/>
  <c r="K21"/>
  <c r="K45"/>
  <c r="L21"/>
  <c r="L45"/>
  <c r="M21"/>
  <c r="M45"/>
  <c r="G22"/>
  <c r="G46"/>
  <c r="H22"/>
  <c r="H46"/>
  <c r="K22"/>
  <c r="K46"/>
  <c r="L22"/>
  <c r="L46"/>
  <c r="F37"/>
  <c r="F39"/>
  <c r="G35"/>
  <c r="H35"/>
  <c r="I35"/>
  <c r="K35"/>
  <c r="L35"/>
  <c r="F25"/>
  <c r="F26"/>
  <c r="F27"/>
  <c r="F28"/>
  <c r="G23"/>
  <c r="H23"/>
  <c r="I23"/>
  <c r="J23"/>
  <c r="K23"/>
  <c r="L23"/>
  <c r="M23"/>
  <c r="F31"/>
  <c r="F33"/>
  <c r="G29"/>
  <c r="H29"/>
  <c r="P23"/>
  <c r="D25" i="1"/>
  <c r="D24"/>
  <c r="E25"/>
  <c r="E24"/>
  <c r="F25"/>
  <c r="F24"/>
  <c r="G25"/>
  <c r="G24"/>
  <c r="H25"/>
  <c r="H24"/>
  <c r="C25"/>
  <c r="C24"/>
  <c r="C47"/>
  <c r="D45"/>
  <c r="E45"/>
  <c r="I45"/>
  <c r="F45"/>
  <c r="C45"/>
  <c r="I8"/>
  <c r="I9"/>
  <c r="I10"/>
  <c r="I11"/>
  <c r="I12"/>
  <c r="I13"/>
  <c r="I14"/>
  <c r="I15"/>
  <c r="I16"/>
  <c r="I17"/>
  <c r="I18"/>
  <c r="I19"/>
  <c r="I20"/>
  <c r="I21"/>
  <c r="I22"/>
  <c r="I23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6"/>
  <c r="I47"/>
  <c r="I48"/>
  <c r="I49"/>
  <c r="I50"/>
  <c r="I7"/>
  <c r="I25"/>
  <c r="H45" i="3"/>
  <c r="F23"/>
  <c r="F21"/>
  <c r="H17"/>
  <c r="G17"/>
  <c r="F19"/>
  <c r="H41"/>
  <c r="I24" i="1"/>
  <c r="F45" i="3"/>
  <c r="G41"/>
</calcChain>
</file>

<file path=xl/sharedStrings.xml><?xml version="1.0" encoding="utf-8"?>
<sst xmlns="http://schemas.openxmlformats.org/spreadsheetml/2006/main" count="229" uniqueCount="156">
  <si>
    <t>ПОКАЗАТЕЛИ</t>
  </si>
  <si>
    <t>Исполнено за предыдущий год</t>
  </si>
  <si>
    <t>План на текущий год</t>
  </si>
  <si>
    <t>Уточненный план на</t>
  </si>
  <si>
    <t>Откл .уточ. плана от перво- начального</t>
  </si>
  <si>
    <t>Темп роста уточн. плана к первона-чальначально-му плану,   %</t>
  </si>
  <si>
    <t>Ожидаемая оценка исполнения за  тек.год</t>
  </si>
  <si>
    <t xml:space="preserve"> по данным поселения </t>
  </si>
  <si>
    <t>ИТОГО ДОХОДОВ</t>
  </si>
  <si>
    <t>I</t>
  </si>
  <si>
    <t>Налоговые и неналоговые доходы</t>
  </si>
  <si>
    <t>1.</t>
  </si>
  <si>
    <t>Налоговые доходы</t>
  </si>
  <si>
    <t>1.1.</t>
  </si>
  <si>
    <t>Налог на доходы физических лиц</t>
  </si>
  <si>
    <t>1.2.</t>
  </si>
  <si>
    <t>Единый сельскохозяйственный налог</t>
  </si>
  <si>
    <t>1.3.</t>
  </si>
  <si>
    <t>Налог на имущество физических лиц</t>
  </si>
  <si>
    <t>1.4.</t>
  </si>
  <si>
    <t>Земельный налог</t>
  </si>
  <si>
    <t>1.5.</t>
  </si>
  <si>
    <t>Государственная пошлина</t>
  </si>
  <si>
    <t>2.</t>
  </si>
  <si>
    <t>Неналоговые доходы</t>
  </si>
  <si>
    <t>3.</t>
  </si>
  <si>
    <t>ИТОГО РАСХОДОВ</t>
  </si>
  <si>
    <t>Социально-значимые расходы</t>
  </si>
  <si>
    <t>в том числе:</t>
  </si>
  <si>
    <t>Оплата труда с начислениями (КОСГУ 211, 213), в том числе:</t>
  </si>
  <si>
    <t xml:space="preserve"> - оплата труда органов местного самоуправления</t>
  </si>
  <si>
    <t xml:space="preserve"> - прочие расходы по заработной плате, в том числе:</t>
  </si>
  <si>
    <t>Оплата коммунальных услуг (КОСГУ 223), в том числе:</t>
  </si>
  <si>
    <t>II</t>
  </si>
  <si>
    <t>Первоочередные расходы</t>
  </si>
  <si>
    <t>Материальные затраты (КОСГУ 340, 221, 222), в том числе:</t>
  </si>
  <si>
    <t>Услуги связи (КОСГУ 221)</t>
  </si>
  <si>
    <t>Транспортные расходы (КОСГУ 222)</t>
  </si>
  <si>
    <t>Приобретение расходных материалов (КОСГУ 340), в том числе:</t>
  </si>
  <si>
    <t xml:space="preserve"> -  горюче-смазочные материалы</t>
  </si>
  <si>
    <t xml:space="preserve"> - прочие расходные материалы </t>
  </si>
  <si>
    <t>5.</t>
  </si>
  <si>
    <t>Прочие расходы первоочередного и социального характера (КОСГУ 212), в том числе:</t>
  </si>
  <si>
    <t>III</t>
  </si>
  <si>
    <t xml:space="preserve">Прочие расходы </t>
  </si>
  <si>
    <t>Капитальные вложения (КОСГУ 310,), в том числе:</t>
  </si>
  <si>
    <t>Прочие расходы (КОСГУ 224, 225, 226, 240, 251,290,), в том числе:</t>
  </si>
  <si>
    <t>Арендная плата за пользование имуществом (КОСГУ 224)</t>
  </si>
  <si>
    <t>4.</t>
  </si>
  <si>
    <t>Работы, услуги по содержанию имущества (КОСГУ 225)</t>
  </si>
  <si>
    <t>Прочие работы, услуги (КОСГУ 226)</t>
  </si>
  <si>
    <t xml:space="preserve">Безвозмездные перечисления  муниципальным организациям (КОСГУ 241), в том числе: </t>
  </si>
  <si>
    <t>-оплата труда с начислениями (КОСГУ 211, 213),работникам бюджетных учреждений</t>
  </si>
  <si>
    <t>631826,64</t>
  </si>
  <si>
    <t>688725,00</t>
  </si>
  <si>
    <t>1002559,00</t>
  </si>
  <si>
    <t>+313834,00</t>
  </si>
  <si>
    <t>145,0</t>
  </si>
  <si>
    <t>1362059,00</t>
  </si>
  <si>
    <t xml:space="preserve"> 7</t>
  </si>
  <si>
    <t xml:space="preserve">Прочие расходы (КОСГУ 290) </t>
  </si>
  <si>
    <t>90689,90</t>
  </si>
  <si>
    <t>209617,00</t>
  </si>
  <si>
    <t>219138,75</t>
  </si>
  <si>
    <t>+9521,75</t>
  </si>
  <si>
    <t>104,0</t>
  </si>
  <si>
    <t>8</t>
  </si>
  <si>
    <t>КОСГУ 251</t>
  </si>
  <si>
    <t>47800,80</t>
  </si>
  <si>
    <t>0,00</t>
  </si>
  <si>
    <t>0,0</t>
  </si>
  <si>
    <t>ПРОФИЦИТ (+) / ДЕФИЦИТ (-)</t>
  </si>
  <si>
    <t>-359500,00</t>
  </si>
  <si>
    <t>ИТОГО ИСТОЧНИКОВ</t>
  </si>
  <si>
    <t xml:space="preserve">Остатки средств бюджетов </t>
  </si>
  <si>
    <t>Остатки целевых средств</t>
  </si>
  <si>
    <t>Остатки нецелевых средств</t>
  </si>
  <si>
    <t xml:space="preserve">Кредиторская  задолженность </t>
  </si>
  <si>
    <t>Безвозмездные поступления</t>
  </si>
  <si>
    <t>Расчет ожидаемого исполнения бюджета Алексеевского сельского поселения в 2013 году</t>
  </si>
  <si>
    <t>на 01.06.2013</t>
  </si>
  <si>
    <t>рублей</t>
  </si>
  <si>
    <t>Наименование</t>
  </si>
  <si>
    <t>Единица измерения</t>
  </si>
  <si>
    <t>Значение</t>
  </si>
  <si>
    <t>Всего</t>
  </si>
  <si>
    <t>Х</t>
  </si>
  <si>
    <t xml:space="preserve"> Наименование мероприятия муниципальной программы Кормиловского муниципального района (далее – муниципальная  программа)</t>
  </si>
  <si>
    <t xml:space="preserve"> № п\п</t>
  </si>
  <si>
    <t>Срок реализации мероприятий муниципальной программы</t>
  </si>
  <si>
    <t>Объем финансирования  мероприятий мунципальной программы (рублей)</t>
  </si>
  <si>
    <t>Источник финансирования</t>
  </si>
  <si>
    <t>в том числе по годам  реализации мунципальной программы</t>
  </si>
  <si>
    <t>Всего:</t>
  </si>
  <si>
    <t>Мероприятия</t>
  </si>
  <si>
    <t>с 2018</t>
  </si>
  <si>
    <t>по 2024</t>
  </si>
  <si>
    <t>2024</t>
  </si>
  <si>
    <t>2</t>
  </si>
  <si>
    <t>Бюджет сельского поселения в.т.ч.</t>
  </si>
  <si>
    <t>Целевые средства из областного бюджета</t>
  </si>
  <si>
    <t>Переходящий остаток</t>
  </si>
  <si>
    <t>Иные источники</t>
  </si>
  <si>
    <t xml:space="preserve">Итого по муниципальной программе </t>
  </si>
  <si>
    <t>единиц</t>
  </si>
  <si>
    <t xml:space="preserve">Мероприятие 1.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
</t>
  </si>
  <si>
    <t xml:space="preserve">
Мероприятие 2. Благоустройство общественных территорий населенных пунктов </t>
  </si>
  <si>
    <t>тыс. кв.м.</t>
  </si>
  <si>
    <t xml:space="preserve">Целевые индикаторы реализации мероприятия (группы мероприятий) муниципальной программы </t>
  </si>
  <si>
    <t xml:space="preserve">
Мероприятие 3.Реализация  инициативных проектов в сфере формирования комфортной городской среды
</t>
  </si>
  <si>
    <t xml:space="preserve">Количество реализованных инициативных проектов 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</si>
  <si>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</si>
  <si>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Количество благоустроенных общественных территорий </t>
  </si>
  <si>
    <t>муниципальной программы Алексеевского сельского поселения Москаленского района «Формирование комфортной  среды с.Алексеевка Алексеевского сельского поселения Москаленского муниципального района Омской области на 2018-2024 года"</t>
  </si>
  <si>
    <t>Цель  муниципальной программы «Формирование комфортной среды с.Алексеевка Алексеевского сельского поселения Москаленского муниципального района Омской области на 2018-2024 года» Повышение уровня благоустройства территории Алексеевского сельского поселения Москаленского муниципального района</t>
  </si>
  <si>
    <t>Задача подпрограммы : Повышение уровня благоустройства общественных территорий населенных пунктов Алексеевского сельского поселения Москаленского муниципального района</t>
  </si>
  <si>
    <t xml:space="preserve">сельского поселения Москаленского муниципального района </t>
  </si>
  <si>
    <t>Приложение №1</t>
  </si>
  <si>
    <t>к муниципальной программе Алексеевского</t>
  </si>
  <si>
    <t>«Формирование комфортной среды с.Алексеевка Алексеевского сельского поселения Москаленского муниципального района Омской области на 2018-2024 года»</t>
  </si>
  <si>
    <t>«Формирование комфортной среды  с.Алексеевка Алексеевского сельского поселения Москаленского муниципального района   Омской области                     на 2018-2024 года»</t>
  </si>
  <si>
    <t xml:space="preserve">Основное мероприятие: Формирование комфортной среды с. Алексеевка Алексеевского сельского поселения Москаленского муниципального района Омской области на 2018-2024 года, в том числе капитальный ремонт и содержание автомобильных дорог общего пользования местного значения наиболее посещаемых общественных территорий,  благоустройство общественных территорий
</t>
  </si>
  <si>
    <t>Цель подпрограммы «Благоустройство общественных территорий Алексеевского сельского  поселения» муниципальной программы «Формирование комфортной среды с.Алексеевка Алексеевского сельского поселения Москаленского муниципального района Омской области на 2018-2024 года»: Благоустройство общественных территорий населенных пунктов Алексеевского сельского поселения Москаленского муниципального района</t>
  </si>
  <si>
    <t>2500000.00</t>
  </si>
  <si>
    <t>927776.00</t>
  </si>
  <si>
    <t>844344.40</t>
  </si>
  <si>
    <t>100000.00</t>
  </si>
  <si>
    <t>74208.92</t>
  </si>
  <si>
    <t>222930.88</t>
  </si>
  <si>
    <t>2158858.28</t>
  </si>
  <si>
    <t>9371.48</t>
  </si>
  <si>
    <t>3444344.40</t>
  </si>
  <si>
    <t>1224915.80</t>
  </si>
  <si>
    <t>1011356.40</t>
  </si>
  <si>
    <t>213559.40</t>
  </si>
  <si>
    <t>174208.92</t>
  </si>
  <si>
    <t>1.0</t>
  </si>
  <si>
    <t>2887826.93</t>
  </si>
  <si>
    <t>2637226.00</t>
  </si>
  <si>
    <t>5471130.71</t>
  </si>
  <si>
    <t>471130.71</t>
  </si>
  <si>
    <t>5000000.00</t>
  </si>
  <si>
    <t>260744.97</t>
  </si>
  <si>
    <t>11065002.00</t>
  </si>
  <si>
    <t>3565002.00</t>
  </si>
  <si>
    <t>159372.41</t>
  </si>
  <si>
    <t>3899183.33</t>
  </si>
  <si>
    <t>7500000.00</t>
  </si>
  <si>
    <t>13680545.81</t>
  </si>
  <si>
    <t>250600.93</t>
  </si>
  <si>
    <t>274208.92</t>
  </si>
  <si>
    <t>2341334.89</t>
  </si>
  <si>
    <t>0.00</t>
  </si>
  <si>
    <t>150600.93</t>
  </si>
  <si>
    <t>9781362.48</t>
  </si>
  <si>
    <t>2181362.48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</si>
</sst>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6">
    <xf numFmtId="0" fontId="0" fillId="0" borderId="0" xfId="0"/>
    <xf numFmtId="0" fontId="1" fillId="0" borderId="0" xfId="0" applyFont="1"/>
    <xf numFmtId="3" fontId="1" fillId="0" borderId="1" xfId="0" applyNumberFormat="1" applyFont="1" applyBorder="1" applyAlignment="1">
      <alignment horizontal="center" wrapText="1"/>
    </xf>
    <xf numFmtId="3" fontId="2" fillId="0" borderId="0" xfId="0" applyNumberFormat="1" applyFont="1" applyAlignment="1"/>
    <xf numFmtId="3" fontId="1" fillId="0" borderId="2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2" borderId="3" xfId="0" applyNumberFormat="1" applyFont="1" applyFill="1" applyBorder="1" applyAlignment="1">
      <alignment horizontal="center" wrapText="1"/>
    </xf>
    <xf numFmtId="3" fontId="3" fillId="3" borderId="2" xfId="0" applyNumberFormat="1" applyFont="1" applyFill="1" applyBorder="1" applyAlignment="1">
      <alignment horizontal="center" wrapText="1"/>
    </xf>
    <xf numFmtId="3" fontId="3" fillId="3" borderId="3" xfId="0" applyNumberFormat="1" applyFont="1" applyFill="1" applyBorder="1" applyAlignment="1">
      <alignment wrapText="1"/>
    </xf>
    <xf numFmtId="3" fontId="4" fillId="0" borderId="0" xfId="0" applyNumberFormat="1" applyFont="1" applyAlignment="1"/>
    <xf numFmtId="3" fontId="3" fillId="0" borderId="2" xfId="0" applyNumberFormat="1" applyFont="1" applyBorder="1" applyAlignment="1">
      <alignment horizontal="center" wrapText="1"/>
    </xf>
    <xf numFmtId="3" fontId="3" fillId="0" borderId="3" xfId="0" applyNumberFormat="1" applyFont="1" applyBorder="1" applyAlignment="1">
      <alignment wrapText="1"/>
    </xf>
    <xf numFmtId="3" fontId="1" fillId="0" borderId="3" xfId="0" applyNumberFormat="1" applyFont="1" applyBorder="1" applyAlignment="1">
      <alignment wrapText="1"/>
    </xf>
    <xf numFmtId="3" fontId="3" fillId="4" borderId="2" xfId="0" applyNumberFormat="1" applyFont="1" applyFill="1" applyBorder="1" applyAlignment="1">
      <alignment horizontal="center" wrapText="1"/>
    </xf>
    <xf numFmtId="3" fontId="3" fillId="4" borderId="3" xfId="0" applyNumberFormat="1" applyFont="1" applyFill="1" applyBorder="1" applyAlignment="1">
      <alignment wrapText="1"/>
    </xf>
    <xf numFmtId="3" fontId="2" fillId="0" borderId="0" xfId="0" applyNumberFormat="1" applyFont="1" applyAlignment="1">
      <alignment horizontal="center"/>
    </xf>
    <xf numFmtId="4" fontId="3" fillId="3" borderId="3" xfId="0" applyNumberFormat="1" applyFont="1" applyFill="1" applyBorder="1" applyAlignment="1">
      <alignment horizontal="center" wrapText="1"/>
    </xf>
    <xf numFmtId="4" fontId="3" fillId="0" borderId="3" xfId="0" applyNumberFormat="1" applyFont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3" fillId="4" borderId="3" xfId="0" applyNumberFormat="1" applyFont="1" applyFill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wrapText="1"/>
    </xf>
    <xf numFmtId="4" fontId="1" fillId="2" borderId="3" xfId="0" applyNumberFormat="1" applyFont="1" applyFill="1" applyBorder="1" applyAlignment="1">
      <alignment wrapText="1"/>
    </xf>
    <xf numFmtId="4" fontId="1" fillId="3" borderId="3" xfId="0" applyNumberFormat="1" applyFont="1" applyFill="1" applyBorder="1" applyAlignment="1">
      <alignment horizontal="center" wrapText="1"/>
    </xf>
    <xf numFmtId="4" fontId="3" fillId="3" borderId="3" xfId="0" applyNumberFormat="1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5" borderId="0" xfId="0" applyFont="1" applyFill="1"/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49" fontId="1" fillId="2" borderId="5" xfId="0" applyNumberFormat="1" applyFont="1" applyFill="1" applyBorder="1" applyAlignment="1">
      <alignment horizontal="center" vertical="top" wrapText="1"/>
    </xf>
    <xf numFmtId="2" fontId="1" fillId="2" borderId="5" xfId="0" applyNumberFormat="1" applyFont="1" applyFill="1" applyBorder="1" applyAlignment="1">
      <alignment horizontal="right" vertical="top" wrapText="1"/>
    </xf>
    <xf numFmtId="3" fontId="1" fillId="0" borderId="8" xfId="0" applyNumberFormat="1" applyFont="1" applyBorder="1" applyAlignment="1">
      <alignment horizontal="center" wrapText="1"/>
    </xf>
    <xf numFmtId="3" fontId="1" fillId="0" borderId="9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8" xfId="0" applyNumberFormat="1" applyFont="1" applyBorder="1" applyAlignment="1">
      <alignment wrapText="1"/>
    </xf>
    <xf numFmtId="3" fontId="1" fillId="0" borderId="9" xfId="0" applyNumberFormat="1" applyFont="1" applyBorder="1" applyAlignment="1">
      <alignment wrapText="1"/>
    </xf>
    <xf numFmtId="3" fontId="1" fillId="0" borderId="2" xfId="0" applyNumberFormat="1" applyFont="1" applyBorder="1" applyAlignment="1">
      <alignment wrapText="1"/>
    </xf>
    <xf numFmtId="4" fontId="1" fillId="0" borderId="8" xfId="0" applyNumberFormat="1" applyFont="1" applyBorder="1" applyAlignment="1">
      <alignment horizontal="center" wrapText="1"/>
    </xf>
    <xf numFmtId="4" fontId="1" fillId="0" borderId="9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2" borderId="8" xfId="0" applyNumberFormat="1" applyFont="1" applyFill="1" applyBorder="1" applyAlignment="1">
      <alignment horizontal="center" wrapText="1"/>
    </xf>
    <xf numFmtId="4" fontId="1" fillId="2" borderId="9" xfId="0" applyNumberFormat="1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3" fontId="1" fillId="0" borderId="8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1" fillId="0" borderId="7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2" fontId="1" fillId="0" borderId="5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right" vertical="justify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12" xfId="0" applyNumberFormat="1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18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workbookViewId="0">
      <selection activeCell="B44" sqref="B44"/>
    </sheetView>
  </sheetViews>
  <sheetFormatPr defaultRowHeight="12.75"/>
  <cols>
    <col min="1" max="1" width="3" style="3" customWidth="1"/>
    <col min="2" max="2" width="20.85546875" style="3" customWidth="1"/>
    <col min="3" max="3" width="11" style="3" customWidth="1"/>
    <col min="4" max="5" width="11.140625" style="3" customWidth="1"/>
    <col min="6" max="6" width="10.7109375" style="3" customWidth="1"/>
    <col min="7" max="7" width="10" style="3" customWidth="1"/>
    <col min="8" max="8" width="11.28515625" style="3" customWidth="1"/>
    <col min="9" max="9" width="9.28515625" style="3" bestFit="1" customWidth="1"/>
    <col min="10" max="16384" width="9.140625" style="3"/>
  </cols>
  <sheetData>
    <row r="1" spans="1:9">
      <c r="B1" s="58" t="s">
        <v>79</v>
      </c>
      <c r="C1" s="58"/>
      <c r="D1" s="58"/>
      <c r="E1" s="58"/>
      <c r="F1" s="58"/>
      <c r="G1" s="58"/>
      <c r="H1" s="58"/>
    </row>
    <row r="2" spans="1:9">
      <c r="B2" s="15"/>
      <c r="C2" s="15"/>
      <c r="D2" s="15"/>
      <c r="E2" s="15"/>
      <c r="F2" s="15"/>
      <c r="G2" s="15"/>
      <c r="H2" s="15"/>
    </row>
    <row r="3" spans="1:9" ht="13.5" thickBot="1">
      <c r="H3" s="3" t="s">
        <v>81</v>
      </c>
    </row>
    <row r="4" spans="1:9" ht="51">
      <c r="A4" s="56"/>
      <c r="B4" s="56" t="s">
        <v>0</v>
      </c>
      <c r="C4" s="44" t="s">
        <v>1</v>
      </c>
      <c r="D4" s="44" t="s">
        <v>2</v>
      </c>
      <c r="E4" s="2" t="s">
        <v>3</v>
      </c>
      <c r="F4" s="44" t="s">
        <v>4</v>
      </c>
      <c r="G4" s="44" t="s">
        <v>5</v>
      </c>
      <c r="H4" s="2" t="s">
        <v>6</v>
      </c>
    </row>
    <row r="5" spans="1:9" ht="26.25" thickBot="1">
      <c r="A5" s="57"/>
      <c r="B5" s="57"/>
      <c r="C5" s="46"/>
      <c r="D5" s="46"/>
      <c r="E5" s="5" t="s">
        <v>80</v>
      </c>
      <c r="F5" s="46"/>
      <c r="G5" s="46"/>
      <c r="H5" s="5" t="s">
        <v>7</v>
      </c>
    </row>
    <row r="6" spans="1:9" ht="13.5" thickBot="1">
      <c r="A6" s="4">
        <v>1</v>
      </c>
      <c r="B6" s="5">
        <v>2</v>
      </c>
      <c r="C6" s="5">
        <v>3</v>
      </c>
      <c r="D6" s="6">
        <v>4</v>
      </c>
      <c r="E6" s="5">
        <v>5</v>
      </c>
      <c r="F6" s="5">
        <v>6</v>
      </c>
      <c r="G6" s="5">
        <v>7</v>
      </c>
      <c r="H6" s="5">
        <v>9</v>
      </c>
    </row>
    <row r="7" spans="1:9" s="9" customFormat="1" ht="13.5" thickBot="1">
      <c r="A7" s="7"/>
      <c r="B7" s="8" t="s">
        <v>8</v>
      </c>
      <c r="C7" s="16">
        <v>4811708.37</v>
      </c>
      <c r="D7" s="16">
        <v>5081733.5999999996</v>
      </c>
      <c r="E7" s="16">
        <v>5489853.3799999999</v>
      </c>
      <c r="F7" s="16">
        <v>408119.78</v>
      </c>
      <c r="G7" s="16">
        <v>108</v>
      </c>
      <c r="H7" s="16">
        <v>5545353.3799999999</v>
      </c>
      <c r="I7" s="9">
        <f>E7-H7</f>
        <v>-55500</v>
      </c>
    </row>
    <row r="8" spans="1:9" s="9" customFormat="1" ht="26.25" thickBot="1">
      <c r="A8" s="10" t="s">
        <v>9</v>
      </c>
      <c r="B8" s="11" t="s">
        <v>10</v>
      </c>
      <c r="C8" s="17">
        <v>1243914.44</v>
      </c>
      <c r="D8" s="18">
        <v>1466000</v>
      </c>
      <c r="E8" s="17">
        <v>1466000</v>
      </c>
      <c r="F8" s="17">
        <v>0</v>
      </c>
      <c r="G8" s="17"/>
      <c r="H8" s="17">
        <v>1466000</v>
      </c>
      <c r="I8" s="9">
        <f t="shared" ref="I8:I50" si="0">E8-H8</f>
        <v>0</v>
      </c>
    </row>
    <row r="9" spans="1:9" s="9" customFormat="1" ht="13.5" thickBot="1">
      <c r="A9" s="10" t="s">
        <v>11</v>
      </c>
      <c r="B9" s="11" t="s">
        <v>12</v>
      </c>
      <c r="C9" s="17">
        <v>1127434.68</v>
      </c>
      <c r="D9" s="17">
        <v>942000</v>
      </c>
      <c r="E9" s="17">
        <v>942000</v>
      </c>
      <c r="F9" s="17">
        <v>0</v>
      </c>
      <c r="G9" s="17"/>
      <c r="H9" s="17">
        <v>942000</v>
      </c>
      <c r="I9" s="9">
        <f t="shared" si="0"/>
        <v>0</v>
      </c>
    </row>
    <row r="10" spans="1:9" ht="26.25" thickBot="1">
      <c r="A10" s="4" t="s">
        <v>13</v>
      </c>
      <c r="B10" s="12" t="s">
        <v>14</v>
      </c>
      <c r="C10" s="19">
        <v>271441.28999999998</v>
      </c>
      <c r="D10" s="20">
        <v>352000</v>
      </c>
      <c r="E10" s="19">
        <v>352000</v>
      </c>
      <c r="F10" s="19">
        <v>0</v>
      </c>
      <c r="G10" s="19"/>
      <c r="H10" s="19">
        <v>352000</v>
      </c>
      <c r="I10" s="3">
        <f t="shared" si="0"/>
        <v>0</v>
      </c>
    </row>
    <row r="11" spans="1:9" ht="39" thickBot="1">
      <c r="A11" s="4" t="s">
        <v>15</v>
      </c>
      <c r="B11" s="12" t="s">
        <v>16</v>
      </c>
      <c r="C11" s="19">
        <v>21</v>
      </c>
      <c r="D11" s="20"/>
      <c r="E11" s="19"/>
      <c r="F11" s="19"/>
      <c r="G11" s="19"/>
      <c r="H11" s="19">
        <v>500</v>
      </c>
      <c r="I11" s="3">
        <f t="shared" si="0"/>
        <v>-500</v>
      </c>
    </row>
    <row r="12" spans="1:9" ht="26.25" thickBot="1">
      <c r="A12" s="4" t="s">
        <v>17</v>
      </c>
      <c r="B12" s="12" t="s">
        <v>18</v>
      </c>
      <c r="C12" s="19">
        <v>427752.24</v>
      </c>
      <c r="D12" s="20">
        <v>102000</v>
      </c>
      <c r="E12" s="19">
        <v>102000</v>
      </c>
      <c r="F12" s="19">
        <v>0</v>
      </c>
      <c r="G12" s="19"/>
      <c r="H12" s="19">
        <v>102000</v>
      </c>
      <c r="I12" s="3">
        <f t="shared" si="0"/>
        <v>0</v>
      </c>
    </row>
    <row r="13" spans="1:9" ht="26.25" thickBot="1">
      <c r="A13" s="4" t="s">
        <v>19</v>
      </c>
      <c r="B13" s="12" t="s">
        <v>20</v>
      </c>
      <c r="C13" s="19">
        <v>414020.15</v>
      </c>
      <c r="D13" s="20">
        <v>478000</v>
      </c>
      <c r="E13" s="19">
        <v>478000</v>
      </c>
      <c r="F13" s="19">
        <v>0</v>
      </c>
      <c r="G13" s="19"/>
      <c r="H13" s="19">
        <v>478000</v>
      </c>
      <c r="I13" s="3">
        <f t="shared" si="0"/>
        <v>0</v>
      </c>
    </row>
    <row r="14" spans="1:9" ht="26.25" thickBot="1">
      <c r="A14" s="4" t="s">
        <v>21</v>
      </c>
      <c r="B14" s="12" t="s">
        <v>22</v>
      </c>
      <c r="C14" s="19">
        <v>14200</v>
      </c>
      <c r="D14" s="20">
        <v>10000</v>
      </c>
      <c r="E14" s="19">
        <v>10000</v>
      </c>
      <c r="F14" s="19">
        <v>0</v>
      </c>
      <c r="G14" s="19"/>
      <c r="H14" s="19">
        <v>15000</v>
      </c>
      <c r="I14" s="3">
        <f t="shared" si="0"/>
        <v>-5000</v>
      </c>
    </row>
    <row r="15" spans="1:9" s="9" customFormat="1" ht="13.5" thickBot="1">
      <c r="A15" s="10" t="s">
        <v>23</v>
      </c>
      <c r="B15" s="11" t="s">
        <v>24</v>
      </c>
      <c r="C15" s="17">
        <v>116479.76</v>
      </c>
      <c r="D15" s="18">
        <v>524000</v>
      </c>
      <c r="E15" s="17">
        <v>524000</v>
      </c>
      <c r="F15" s="17">
        <v>0</v>
      </c>
      <c r="G15" s="17"/>
      <c r="H15" s="17">
        <v>582000</v>
      </c>
      <c r="I15" s="9">
        <f t="shared" si="0"/>
        <v>-58000</v>
      </c>
    </row>
    <row r="16" spans="1:9" s="9" customFormat="1" ht="26.25" thickBot="1">
      <c r="A16" s="10" t="s">
        <v>25</v>
      </c>
      <c r="B16" s="11" t="s">
        <v>78</v>
      </c>
      <c r="C16" s="17">
        <v>3567793.93</v>
      </c>
      <c r="D16" s="18">
        <v>3615733.6</v>
      </c>
      <c r="E16" s="17">
        <v>4023853.38</v>
      </c>
      <c r="F16" s="17">
        <v>408119.78</v>
      </c>
      <c r="G16" s="17">
        <v>108</v>
      </c>
      <c r="H16" s="17">
        <v>4023853.38</v>
      </c>
      <c r="I16" s="9">
        <f t="shared" si="0"/>
        <v>0</v>
      </c>
    </row>
    <row r="17" spans="1:9" s="9" customFormat="1" ht="13.5" thickBot="1">
      <c r="A17" s="7"/>
      <c r="B17" s="8" t="s">
        <v>26</v>
      </c>
      <c r="C17" s="16">
        <v>4752718.7699999996</v>
      </c>
      <c r="D17" s="16">
        <v>5081733.5999999996</v>
      </c>
      <c r="E17" s="16">
        <v>5582816.25</v>
      </c>
      <c r="F17" s="16">
        <v>501082.65</v>
      </c>
      <c r="G17" s="16">
        <v>109</v>
      </c>
      <c r="H17" s="16">
        <v>5904853.3799999999</v>
      </c>
      <c r="I17" s="9">
        <f t="shared" si="0"/>
        <v>-322037.12999999989</v>
      </c>
    </row>
    <row r="18" spans="1:9" s="9" customFormat="1" ht="26.25" thickBot="1">
      <c r="A18" s="13" t="s">
        <v>9</v>
      </c>
      <c r="B18" s="14" t="s">
        <v>27</v>
      </c>
      <c r="C18" s="21">
        <v>1825558.46</v>
      </c>
      <c r="D18" s="21">
        <v>2029369</v>
      </c>
      <c r="E18" s="21">
        <v>2064259.78</v>
      </c>
      <c r="F18" s="21">
        <v>34890.78</v>
      </c>
      <c r="G18" s="21"/>
      <c r="H18" s="21">
        <v>2026796.91</v>
      </c>
      <c r="I18" s="9">
        <f t="shared" si="0"/>
        <v>37462.870000000112</v>
      </c>
    </row>
    <row r="19" spans="1:9" s="9" customFormat="1" ht="13.5" thickBot="1">
      <c r="A19" s="10"/>
      <c r="B19" s="12" t="s">
        <v>28</v>
      </c>
      <c r="C19" s="19"/>
      <c r="D19" s="20"/>
      <c r="E19" s="19"/>
      <c r="F19" s="19"/>
      <c r="G19" s="19"/>
      <c r="H19" s="17"/>
      <c r="I19" s="9">
        <f t="shared" si="0"/>
        <v>0</v>
      </c>
    </row>
    <row r="20" spans="1:9" ht="39.75" customHeight="1" thickBot="1">
      <c r="A20" s="4" t="s">
        <v>11</v>
      </c>
      <c r="B20" s="12" t="s">
        <v>29</v>
      </c>
      <c r="C20" s="19">
        <v>1542587.66</v>
      </c>
      <c r="D20" s="20">
        <v>1668949</v>
      </c>
      <c r="E20" s="19">
        <v>1703839.78</v>
      </c>
      <c r="F20" s="19">
        <v>34890.78</v>
      </c>
      <c r="G20" s="19">
        <v>102</v>
      </c>
      <c r="H20" s="19">
        <v>1703839.78</v>
      </c>
      <c r="I20" s="3">
        <f t="shared" si="0"/>
        <v>0</v>
      </c>
    </row>
    <row r="21" spans="1:9" ht="39" thickBot="1">
      <c r="A21" s="4"/>
      <c r="B21" s="12" t="s">
        <v>30</v>
      </c>
      <c r="C21" s="19">
        <v>1079405.18</v>
      </c>
      <c r="D21" s="20">
        <v>1185682</v>
      </c>
      <c r="E21" s="19">
        <v>1185682</v>
      </c>
      <c r="F21" s="19">
        <v>0</v>
      </c>
      <c r="G21" s="19">
        <v>0</v>
      </c>
      <c r="H21" s="19">
        <v>1185682</v>
      </c>
      <c r="I21" s="3">
        <f t="shared" si="0"/>
        <v>0</v>
      </c>
    </row>
    <row r="22" spans="1:9" ht="39" thickBot="1">
      <c r="A22" s="4"/>
      <c r="B22" s="12" t="s">
        <v>31</v>
      </c>
      <c r="C22" s="19"/>
      <c r="D22" s="19"/>
      <c r="E22" s="19"/>
      <c r="F22" s="19"/>
      <c r="G22" s="19"/>
      <c r="H22" s="19"/>
      <c r="I22" s="3">
        <f t="shared" si="0"/>
        <v>0</v>
      </c>
    </row>
    <row r="23" spans="1:9" ht="38.25" customHeight="1" thickBot="1">
      <c r="A23" s="4" t="s">
        <v>23</v>
      </c>
      <c r="B23" s="12" t="s">
        <v>32</v>
      </c>
      <c r="C23" s="19">
        <v>282970.8</v>
      </c>
      <c r="D23" s="20">
        <v>360420</v>
      </c>
      <c r="E23" s="19">
        <v>360420</v>
      </c>
      <c r="F23" s="19">
        <v>0</v>
      </c>
      <c r="G23" s="19">
        <v>0</v>
      </c>
      <c r="H23" s="19">
        <v>322957.13</v>
      </c>
      <c r="I23" s="3">
        <f t="shared" si="0"/>
        <v>37462.869999999995</v>
      </c>
    </row>
    <row r="24" spans="1:9" s="9" customFormat="1" ht="26.25" thickBot="1">
      <c r="A24" s="13" t="s">
        <v>33</v>
      </c>
      <c r="B24" s="14" t="s">
        <v>34</v>
      </c>
      <c r="C24" s="21">
        <f t="shared" ref="C24:H24" si="1">C25</f>
        <v>512505.02</v>
      </c>
      <c r="D24" s="21">
        <f t="shared" si="1"/>
        <v>537023</v>
      </c>
      <c r="E24" s="21">
        <f t="shared" si="1"/>
        <v>521039.25</v>
      </c>
      <c r="F24" s="21">
        <f t="shared" si="1"/>
        <v>-15983.75</v>
      </c>
      <c r="G24" s="21">
        <f t="shared" si="1"/>
        <v>96</v>
      </c>
      <c r="H24" s="21">
        <f t="shared" si="1"/>
        <v>521039.25</v>
      </c>
      <c r="I24" s="9">
        <f t="shared" si="0"/>
        <v>0</v>
      </c>
    </row>
    <row r="25" spans="1:9" ht="39" thickBot="1">
      <c r="A25" s="4">
        <v>1</v>
      </c>
      <c r="B25" s="12" t="s">
        <v>35</v>
      </c>
      <c r="C25" s="19">
        <f>C26+C28+C31</f>
        <v>512505.02</v>
      </c>
      <c r="D25" s="19">
        <f>D26+D28+D31</f>
        <v>537023</v>
      </c>
      <c r="E25" s="19">
        <f>E26+E28+E33</f>
        <v>521039.25</v>
      </c>
      <c r="F25" s="19">
        <f>F26+F28+F31</f>
        <v>-15983.75</v>
      </c>
      <c r="G25" s="19">
        <f>G26+G28+G31</f>
        <v>96</v>
      </c>
      <c r="H25" s="19">
        <f>H26+H28+H31</f>
        <v>521039.25</v>
      </c>
      <c r="I25" s="3">
        <f t="shared" si="0"/>
        <v>0</v>
      </c>
    </row>
    <row r="26" spans="1:9" ht="26.25" thickBot="1">
      <c r="A26" s="4" t="s">
        <v>23</v>
      </c>
      <c r="B26" s="12" t="s">
        <v>36</v>
      </c>
      <c r="C26" s="19">
        <v>61781.279999999999</v>
      </c>
      <c r="D26" s="20">
        <v>72000</v>
      </c>
      <c r="E26" s="19">
        <v>72000</v>
      </c>
      <c r="F26" s="19">
        <v>0</v>
      </c>
      <c r="G26" s="19"/>
      <c r="H26" s="19">
        <v>72000</v>
      </c>
      <c r="I26" s="3">
        <f t="shared" si="0"/>
        <v>0</v>
      </c>
    </row>
    <row r="27" spans="1:9" ht="26.25" thickBot="1">
      <c r="A27" s="4">
        <v>3</v>
      </c>
      <c r="B27" s="12" t="s">
        <v>37</v>
      </c>
      <c r="C27" s="19"/>
      <c r="D27" s="20"/>
      <c r="E27" s="19"/>
      <c r="F27" s="19"/>
      <c r="G27" s="19"/>
      <c r="H27" s="19"/>
      <c r="I27" s="3">
        <f t="shared" si="0"/>
        <v>0</v>
      </c>
    </row>
    <row r="28" spans="1:9" ht="51.75" thickBot="1">
      <c r="A28" s="4">
        <v>4</v>
      </c>
      <c r="B28" s="12" t="s">
        <v>38</v>
      </c>
      <c r="C28" s="20">
        <v>448123.74</v>
      </c>
      <c r="D28" s="20">
        <v>455023</v>
      </c>
      <c r="E28" s="19">
        <v>439039.25</v>
      </c>
      <c r="F28" s="19">
        <v>-15983.75</v>
      </c>
      <c r="G28" s="19">
        <v>96</v>
      </c>
      <c r="H28" s="19">
        <v>449039.25</v>
      </c>
      <c r="I28" s="3">
        <f t="shared" si="0"/>
        <v>-10000</v>
      </c>
    </row>
    <row r="29" spans="1:9" ht="26.25" thickBot="1">
      <c r="A29" s="4"/>
      <c r="B29" s="12" t="s">
        <v>39</v>
      </c>
      <c r="C29" s="19">
        <v>153312.99</v>
      </c>
      <c r="D29" s="20">
        <v>206900</v>
      </c>
      <c r="E29" s="19">
        <v>191581.25</v>
      </c>
      <c r="F29" s="19">
        <v>-15318.75</v>
      </c>
      <c r="G29" s="19">
        <v>92</v>
      </c>
      <c r="H29" s="19">
        <v>191581.25</v>
      </c>
      <c r="I29" s="3">
        <f t="shared" si="0"/>
        <v>0</v>
      </c>
    </row>
    <row r="30" spans="1:9" ht="26.25" thickBot="1">
      <c r="A30" s="4"/>
      <c r="B30" s="12" t="s">
        <v>40</v>
      </c>
      <c r="C30" s="19">
        <v>294810.75</v>
      </c>
      <c r="D30" s="20">
        <v>248123</v>
      </c>
      <c r="E30" s="19">
        <v>247458</v>
      </c>
      <c r="F30" s="19">
        <v>-665</v>
      </c>
      <c r="G30" s="19">
        <v>99</v>
      </c>
      <c r="H30" s="19">
        <v>247458</v>
      </c>
      <c r="I30" s="3">
        <f t="shared" si="0"/>
        <v>0</v>
      </c>
    </row>
    <row r="31" spans="1:9" ht="28.5" customHeight="1">
      <c r="A31" s="44" t="s">
        <v>41</v>
      </c>
      <c r="B31" s="47" t="s">
        <v>42</v>
      </c>
      <c r="C31" s="50">
        <v>2600</v>
      </c>
      <c r="D31" s="53">
        <v>10000</v>
      </c>
      <c r="E31" s="22"/>
      <c r="F31" s="50">
        <v>0</v>
      </c>
      <c r="G31" s="50"/>
      <c r="H31" s="50">
        <v>0</v>
      </c>
      <c r="I31" s="3">
        <f t="shared" si="0"/>
        <v>0</v>
      </c>
    </row>
    <row r="32" spans="1:9" ht="7.5" customHeight="1">
      <c r="A32" s="45"/>
      <c r="B32" s="48"/>
      <c r="C32" s="51"/>
      <c r="D32" s="54"/>
      <c r="E32" s="22"/>
      <c r="F32" s="51"/>
      <c r="G32" s="51"/>
      <c r="H32" s="51"/>
      <c r="I32" s="3">
        <f t="shared" si="0"/>
        <v>0</v>
      </c>
    </row>
    <row r="33" spans="1:9" ht="26.25" customHeight="1" thickBot="1">
      <c r="A33" s="46"/>
      <c r="B33" s="49"/>
      <c r="C33" s="52"/>
      <c r="D33" s="55"/>
      <c r="E33" s="23">
        <v>10000</v>
      </c>
      <c r="F33" s="52"/>
      <c r="G33" s="52"/>
      <c r="H33" s="52"/>
      <c r="I33" s="3">
        <f t="shared" si="0"/>
        <v>10000</v>
      </c>
    </row>
    <row r="34" spans="1:9" s="9" customFormat="1" ht="13.5" thickBot="1">
      <c r="A34" s="13" t="s">
        <v>43</v>
      </c>
      <c r="B34" s="14" t="s">
        <v>44</v>
      </c>
      <c r="C34" s="21">
        <v>2414655.29</v>
      </c>
      <c r="D34" s="21">
        <v>2515341.6</v>
      </c>
      <c r="E34" s="21">
        <v>2997517.22</v>
      </c>
      <c r="F34" s="21"/>
      <c r="G34" s="21"/>
      <c r="H34" s="21">
        <v>3357017.22</v>
      </c>
      <c r="I34" s="9">
        <f t="shared" si="0"/>
        <v>-359500</v>
      </c>
    </row>
    <row r="35" spans="1:9" ht="39" thickBot="1">
      <c r="A35" s="4" t="s">
        <v>11</v>
      </c>
      <c r="B35" s="12" t="s">
        <v>45</v>
      </c>
      <c r="C35" s="19">
        <v>41005.9</v>
      </c>
      <c r="D35" s="19"/>
      <c r="E35" s="19">
        <v>75325</v>
      </c>
      <c r="F35" s="19">
        <v>-75325</v>
      </c>
      <c r="G35" s="19">
        <v>100</v>
      </c>
      <c r="H35" s="19">
        <v>75325</v>
      </c>
      <c r="I35" s="3">
        <f t="shared" si="0"/>
        <v>0</v>
      </c>
    </row>
    <row r="36" spans="1:9" ht="13.5" hidden="1" thickBot="1">
      <c r="A36" s="4"/>
      <c r="B36" s="12"/>
      <c r="C36" s="19"/>
      <c r="D36" s="20"/>
      <c r="E36" s="19"/>
      <c r="F36" s="19"/>
      <c r="G36" s="19"/>
      <c r="H36" s="19"/>
      <c r="I36" s="3">
        <f t="shared" si="0"/>
        <v>0</v>
      </c>
    </row>
    <row r="37" spans="1:9" ht="39" customHeight="1" thickBot="1">
      <c r="A37" s="4">
        <v>2</v>
      </c>
      <c r="B37" s="12" t="s">
        <v>46</v>
      </c>
      <c r="C37" s="19">
        <v>2325848.59</v>
      </c>
      <c r="D37" s="20">
        <v>2515341.6</v>
      </c>
      <c r="E37" s="19">
        <v>2922192.22</v>
      </c>
      <c r="F37" s="19">
        <v>406850.62</v>
      </c>
      <c r="G37" s="19">
        <v>116</v>
      </c>
      <c r="H37" s="19">
        <v>3281692.22</v>
      </c>
      <c r="I37" s="3">
        <f t="shared" si="0"/>
        <v>-359500</v>
      </c>
    </row>
    <row r="38" spans="1:9" ht="51.75" thickBot="1">
      <c r="A38" s="4">
        <v>3</v>
      </c>
      <c r="B38" s="12" t="s">
        <v>47</v>
      </c>
      <c r="C38" s="19">
        <v>4000</v>
      </c>
      <c r="D38" s="24"/>
      <c r="E38" s="19"/>
      <c r="F38" s="19"/>
      <c r="G38" s="19"/>
      <c r="H38" s="19"/>
      <c r="I38" s="3">
        <f t="shared" si="0"/>
        <v>0</v>
      </c>
    </row>
    <row r="39" spans="1:9" ht="38.25" customHeight="1" thickBot="1">
      <c r="A39" s="4" t="s">
        <v>48</v>
      </c>
      <c r="B39" s="12" t="s">
        <v>49</v>
      </c>
      <c r="C39" s="19">
        <v>19200</v>
      </c>
      <c r="D39" s="20">
        <v>10000</v>
      </c>
      <c r="E39" s="19">
        <v>239683</v>
      </c>
      <c r="F39" s="19">
        <v>229683</v>
      </c>
      <c r="G39" s="19">
        <v>239.6</v>
      </c>
      <c r="H39" s="19">
        <v>239683</v>
      </c>
      <c r="I39" s="3">
        <f t="shared" si="0"/>
        <v>0</v>
      </c>
    </row>
    <row r="40" spans="1:9" ht="26.25" thickBot="1">
      <c r="A40" s="4" t="s">
        <v>41</v>
      </c>
      <c r="B40" s="12" t="s">
        <v>50</v>
      </c>
      <c r="C40" s="19">
        <v>1115383.98</v>
      </c>
      <c r="D40" s="20">
        <v>1017830.8</v>
      </c>
      <c r="E40" s="19">
        <v>871642.67</v>
      </c>
      <c r="F40" s="19">
        <v>-146188.13</v>
      </c>
      <c r="G40" s="19">
        <v>85</v>
      </c>
      <c r="H40" s="19">
        <v>871642.67</v>
      </c>
      <c r="I40" s="3">
        <f t="shared" si="0"/>
        <v>0</v>
      </c>
    </row>
    <row r="41" spans="1:9" ht="65.25" customHeight="1" thickBot="1">
      <c r="A41" s="4">
        <v>6</v>
      </c>
      <c r="B41" s="12" t="s">
        <v>51</v>
      </c>
      <c r="C41" s="19">
        <v>1096574.71</v>
      </c>
      <c r="D41" s="20">
        <v>1230093</v>
      </c>
      <c r="E41" s="19">
        <v>1543927</v>
      </c>
      <c r="F41" s="19">
        <v>313834</v>
      </c>
      <c r="G41" s="19">
        <v>124</v>
      </c>
      <c r="H41" s="19">
        <v>1903427</v>
      </c>
      <c r="I41" s="3">
        <f t="shared" si="0"/>
        <v>-359500</v>
      </c>
    </row>
    <row r="42" spans="1:9" ht="53.25" customHeight="1" thickBot="1">
      <c r="A42" s="4"/>
      <c r="B42" s="12" t="s">
        <v>52</v>
      </c>
      <c r="C42" s="19" t="s">
        <v>53</v>
      </c>
      <c r="D42" s="20" t="s">
        <v>54</v>
      </c>
      <c r="E42" s="19" t="s">
        <v>55</v>
      </c>
      <c r="F42" s="19" t="s">
        <v>56</v>
      </c>
      <c r="G42" s="19" t="s">
        <v>57</v>
      </c>
      <c r="H42" s="19" t="s">
        <v>58</v>
      </c>
      <c r="I42" s="3">
        <f t="shared" si="0"/>
        <v>-359500</v>
      </c>
    </row>
    <row r="43" spans="1:9" ht="26.25" thickBot="1">
      <c r="A43" s="4" t="s">
        <v>59</v>
      </c>
      <c r="B43" s="12" t="s">
        <v>60</v>
      </c>
      <c r="C43" s="19" t="s">
        <v>61</v>
      </c>
      <c r="D43" s="20" t="s">
        <v>62</v>
      </c>
      <c r="E43" s="19" t="s">
        <v>63</v>
      </c>
      <c r="F43" s="19" t="s">
        <v>64</v>
      </c>
      <c r="G43" s="19" t="s">
        <v>65</v>
      </c>
      <c r="H43" s="19" t="s">
        <v>63</v>
      </c>
      <c r="I43" s="3">
        <f t="shared" si="0"/>
        <v>0</v>
      </c>
    </row>
    <row r="44" spans="1:9" ht="13.5" thickBot="1">
      <c r="A44" s="4" t="s">
        <v>66</v>
      </c>
      <c r="B44" s="12" t="s">
        <v>67</v>
      </c>
      <c r="C44" s="19" t="s">
        <v>68</v>
      </c>
      <c r="D44" s="20" t="s">
        <v>68</v>
      </c>
      <c r="E44" s="19" t="s">
        <v>68</v>
      </c>
      <c r="F44" s="19" t="s">
        <v>69</v>
      </c>
      <c r="G44" s="19" t="s">
        <v>70</v>
      </c>
      <c r="H44" s="19" t="s">
        <v>68</v>
      </c>
      <c r="I44" s="3">
        <f t="shared" si="0"/>
        <v>0</v>
      </c>
    </row>
    <row r="45" spans="1:9" s="9" customFormat="1" ht="26.25" thickBot="1">
      <c r="A45" s="7"/>
      <c r="B45" s="8" t="s">
        <v>71</v>
      </c>
      <c r="C45" s="16">
        <f>C7-C17</f>
        <v>58989.600000000559</v>
      </c>
      <c r="D45" s="16">
        <f>D7-D17</f>
        <v>0</v>
      </c>
      <c r="E45" s="16">
        <f>E7-E17</f>
        <v>-92962.870000000112</v>
      </c>
      <c r="F45" s="16">
        <f>F7-F17</f>
        <v>-92962.87</v>
      </c>
      <c r="G45" s="16"/>
      <c r="H45" s="16" t="s">
        <v>72</v>
      </c>
      <c r="I45" s="9">
        <f t="shared" si="0"/>
        <v>266537.12999999989</v>
      </c>
    </row>
    <row r="46" spans="1:9" s="9" customFormat="1" ht="24" customHeight="1" thickBot="1">
      <c r="A46" s="7"/>
      <c r="B46" s="8" t="s">
        <v>73</v>
      </c>
      <c r="C46" s="16"/>
      <c r="D46" s="16"/>
      <c r="E46" s="16"/>
      <c r="F46" s="16"/>
      <c r="G46" s="16"/>
      <c r="H46" s="16"/>
      <c r="I46" s="9">
        <f t="shared" si="0"/>
        <v>0</v>
      </c>
    </row>
    <row r="47" spans="1:9" s="9" customFormat="1" ht="26.25" thickBot="1">
      <c r="A47" s="7"/>
      <c r="B47" s="8" t="s">
        <v>74</v>
      </c>
      <c r="C47" s="16">
        <f>C48+C49</f>
        <v>0</v>
      </c>
      <c r="D47" s="16"/>
      <c r="E47" s="16"/>
      <c r="F47" s="16"/>
      <c r="G47" s="16"/>
      <c r="H47" s="16"/>
      <c r="I47" s="9">
        <f t="shared" si="0"/>
        <v>0</v>
      </c>
    </row>
    <row r="48" spans="1:9" ht="20.25" customHeight="1" thickBot="1">
      <c r="A48" s="4"/>
      <c r="B48" s="12" t="s">
        <v>75</v>
      </c>
      <c r="C48" s="19"/>
      <c r="D48" s="20"/>
      <c r="E48" s="20"/>
      <c r="F48" s="20"/>
      <c r="G48" s="25"/>
      <c r="H48" s="23"/>
      <c r="I48" s="3">
        <f t="shared" si="0"/>
        <v>0</v>
      </c>
    </row>
    <row r="49" spans="1:9" ht="26.25" thickBot="1">
      <c r="A49" s="4"/>
      <c r="B49" s="12" t="s">
        <v>76</v>
      </c>
      <c r="C49" s="19"/>
      <c r="D49" s="20"/>
      <c r="E49" s="20"/>
      <c r="F49" s="20"/>
      <c r="G49" s="25"/>
      <c r="H49" s="19"/>
      <c r="I49" s="3">
        <f t="shared" si="0"/>
        <v>0</v>
      </c>
    </row>
    <row r="50" spans="1:9" s="9" customFormat="1" ht="26.25" thickBot="1">
      <c r="A50" s="7"/>
      <c r="B50" s="8" t="s">
        <v>77</v>
      </c>
      <c r="C50" s="25"/>
      <c r="D50" s="25"/>
      <c r="E50" s="25"/>
      <c r="F50" s="25"/>
      <c r="G50" s="25"/>
      <c r="H50" s="26"/>
      <c r="I50" s="9">
        <f t="shared" si="0"/>
        <v>0</v>
      </c>
    </row>
  </sheetData>
  <mergeCells count="14">
    <mergeCell ref="H31:H33"/>
    <mergeCell ref="B1:H1"/>
    <mergeCell ref="F4:F5"/>
    <mergeCell ref="G4:G5"/>
    <mergeCell ref="F31:F33"/>
    <mergeCell ref="G31:G33"/>
    <mergeCell ref="A31:A33"/>
    <mergeCell ref="B31:B33"/>
    <mergeCell ref="C31:C33"/>
    <mergeCell ref="D31:D33"/>
    <mergeCell ref="A4:A5"/>
    <mergeCell ref="B4:B5"/>
    <mergeCell ref="C4:C5"/>
    <mergeCell ref="D4:D5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6"/>
  <sheetViews>
    <sheetView tabSelected="1" view="pageBreakPreview" topLeftCell="I10" zoomScaleSheetLayoutView="69" workbookViewId="0">
      <selection activeCell="X31" sqref="X31"/>
    </sheetView>
  </sheetViews>
  <sheetFormatPr defaultRowHeight="12.75"/>
  <cols>
    <col min="1" max="1" width="5.42578125" style="1" customWidth="1"/>
    <col min="2" max="2" width="34.85546875" style="1" customWidth="1"/>
    <col min="3" max="3" width="6.5703125" style="1" customWidth="1"/>
    <col min="4" max="4" width="7.42578125" style="1" bestFit="1" customWidth="1"/>
    <col min="5" max="5" width="14.28515625" style="39" customWidth="1"/>
    <col min="6" max="6" width="13" style="39" bestFit="1" customWidth="1"/>
    <col min="7" max="7" width="12.5703125" style="39" customWidth="1"/>
    <col min="8" max="8" width="13.28515625" style="39" customWidth="1"/>
    <col min="9" max="9" width="13.5703125" style="39" customWidth="1"/>
    <col min="10" max="10" width="13" style="39" bestFit="1" customWidth="1"/>
    <col min="11" max="11" width="12.5703125" style="39" customWidth="1"/>
    <col min="12" max="12" width="11" style="39" customWidth="1"/>
    <col min="13" max="13" width="12" style="39" bestFit="1" customWidth="1"/>
    <col min="14" max="14" width="27.5703125" style="1" customWidth="1"/>
    <col min="15" max="15" width="9.85546875" style="1" customWidth="1"/>
    <col min="16" max="16" width="6.7109375" style="1" customWidth="1"/>
    <col min="17" max="22" width="8.85546875" style="1" customWidth="1"/>
    <col min="23" max="23" width="7.42578125" style="1" customWidth="1"/>
    <col min="24" max="16384" width="9.140625" style="1"/>
  </cols>
  <sheetData>
    <row r="1" spans="1:23">
      <c r="A1" s="67" t="s">
        <v>117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3">
      <c r="A2" s="67" t="s">
        <v>118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3">
      <c r="A3" s="67" t="s">
        <v>116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3" ht="43.9" customHeight="1">
      <c r="A4" s="40" t="s">
        <v>119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71" t="s">
        <v>120</v>
      </c>
      <c r="Q4" s="71"/>
      <c r="R4" s="71"/>
      <c r="S4" s="71"/>
      <c r="T4" s="71"/>
      <c r="U4" s="71"/>
      <c r="V4" s="71"/>
      <c r="W4" s="71"/>
    </row>
    <row r="5" spans="1:23">
      <c r="A5" s="69" t="s">
        <v>94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</row>
    <row r="6" spans="1:23" ht="16.5" customHeight="1">
      <c r="A6" s="72" t="s">
        <v>113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</row>
    <row r="8" spans="1:23" ht="15.75" customHeight="1">
      <c r="A8" s="73" t="s">
        <v>88</v>
      </c>
      <c r="B8" s="73" t="s">
        <v>87</v>
      </c>
      <c r="C8" s="73" t="s">
        <v>89</v>
      </c>
      <c r="D8" s="73"/>
      <c r="E8" s="73" t="s">
        <v>90</v>
      </c>
      <c r="F8" s="73"/>
      <c r="G8" s="73"/>
      <c r="H8" s="73"/>
      <c r="I8" s="73"/>
      <c r="J8" s="73"/>
      <c r="K8" s="73"/>
      <c r="L8" s="73"/>
      <c r="M8" s="73"/>
      <c r="N8" s="74" t="s">
        <v>108</v>
      </c>
      <c r="O8" s="112"/>
      <c r="P8" s="112"/>
      <c r="Q8" s="112"/>
      <c r="R8" s="112"/>
      <c r="S8" s="112"/>
      <c r="T8" s="112"/>
      <c r="U8" s="112"/>
      <c r="V8" s="112"/>
      <c r="W8" s="112"/>
    </row>
    <row r="9" spans="1:23" ht="18.75" customHeight="1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 t="s">
        <v>82</v>
      </c>
      <c r="O9" s="73" t="s">
        <v>83</v>
      </c>
      <c r="P9" s="73" t="s">
        <v>84</v>
      </c>
      <c r="Q9" s="73"/>
      <c r="R9" s="74"/>
      <c r="S9" s="74"/>
      <c r="T9" s="74"/>
      <c r="U9" s="74"/>
      <c r="V9" s="74"/>
      <c r="W9" s="74"/>
    </row>
    <row r="10" spans="1:23" ht="13.5" customHeight="1">
      <c r="A10" s="73"/>
      <c r="B10" s="73"/>
      <c r="C10" s="73"/>
      <c r="D10" s="73"/>
      <c r="E10" s="70" t="s">
        <v>91</v>
      </c>
      <c r="F10" s="120" t="s">
        <v>85</v>
      </c>
      <c r="G10" s="75" t="s">
        <v>92</v>
      </c>
      <c r="H10" s="76"/>
      <c r="I10" s="76"/>
      <c r="J10" s="76"/>
      <c r="K10" s="76"/>
      <c r="L10" s="76"/>
      <c r="M10" s="77"/>
      <c r="N10" s="73"/>
      <c r="O10" s="73"/>
      <c r="P10" s="73" t="s">
        <v>85</v>
      </c>
      <c r="Q10" s="93">
        <v>2018</v>
      </c>
      <c r="R10" s="93">
        <v>2019</v>
      </c>
      <c r="S10" s="93">
        <v>2020</v>
      </c>
      <c r="T10" s="93">
        <v>2021</v>
      </c>
      <c r="U10" s="93">
        <v>2022</v>
      </c>
      <c r="V10" s="93">
        <v>2023</v>
      </c>
      <c r="W10" s="93">
        <v>2024</v>
      </c>
    </row>
    <row r="11" spans="1:23" ht="19.5" customHeight="1">
      <c r="A11" s="73"/>
      <c r="B11" s="73"/>
      <c r="C11" s="73"/>
      <c r="D11" s="73"/>
      <c r="E11" s="70"/>
      <c r="F11" s="121"/>
      <c r="G11" s="65">
        <v>2018</v>
      </c>
      <c r="H11" s="65">
        <v>2019</v>
      </c>
      <c r="I11" s="65">
        <v>2020</v>
      </c>
      <c r="J11" s="65">
        <v>2021</v>
      </c>
      <c r="K11" s="65">
        <v>2022</v>
      </c>
      <c r="L11" s="65">
        <v>2023</v>
      </c>
      <c r="M11" s="65" t="s">
        <v>97</v>
      </c>
      <c r="N11" s="73"/>
      <c r="O11" s="73"/>
      <c r="P11" s="73"/>
      <c r="Q11" s="94"/>
      <c r="R11" s="94"/>
      <c r="S11" s="94"/>
      <c r="T11" s="94"/>
      <c r="U11" s="94"/>
      <c r="V11" s="94"/>
      <c r="W11" s="94"/>
    </row>
    <row r="12" spans="1:23" ht="15.75" customHeight="1">
      <c r="A12" s="73"/>
      <c r="B12" s="73"/>
      <c r="C12" s="29" t="s">
        <v>95</v>
      </c>
      <c r="D12" s="29" t="s">
        <v>96</v>
      </c>
      <c r="E12" s="70"/>
      <c r="F12" s="122"/>
      <c r="G12" s="66"/>
      <c r="H12" s="66"/>
      <c r="I12" s="66"/>
      <c r="J12" s="66"/>
      <c r="K12" s="66"/>
      <c r="L12" s="66"/>
      <c r="M12" s="66"/>
      <c r="N12" s="73"/>
      <c r="O12" s="73"/>
      <c r="P12" s="73"/>
      <c r="Q12" s="95"/>
      <c r="R12" s="95"/>
      <c r="S12" s="95"/>
      <c r="T12" s="95"/>
      <c r="U12" s="95"/>
      <c r="V12" s="95"/>
      <c r="W12" s="95"/>
    </row>
    <row r="13" spans="1:23" s="27" customFormat="1">
      <c r="A13" s="30">
        <v>1</v>
      </c>
      <c r="B13" s="30">
        <v>2</v>
      </c>
      <c r="C13" s="30">
        <v>3</v>
      </c>
      <c r="D13" s="30">
        <v>4</v>
      </c>
      <c r="E13" s="31">
        <v>5</v>
      </c>
      <c r="F13" s="31">
        <v>6</v>
      </c>
      <c r="G13" s="31">
        <v>4</v>
      </c>
      <c r="H13" s="31">
        <v>5</v>
      </c>
      <c r="I13" s="31">
        <v>6</v>
      </c>
      <c r="J13" s="31">
        <v>7</v>
      </c>
      <c r="K13" s="31">
        <v>8</v>
      </c>
      <c r="L13" s="31">
        <v>9</v>
      </c>
      <c r="M13" s="31">
        <v>10</v>
      </c>
      <c r="N13" s="30">
        <v>11</v>
      </c>
      <c r="O13" s="30">
        <v>12</v>
      </c>
      <c r="P13" s="30">
        <v>13</v>
      </c>
      <c r="Q13" s="30">
        <v>14</v>
      </c>
      <c r="R13" s="32">
        <v>15</v>
      </c>
      <c r="S13" s="32">
        <v>16</v>
      </c>
      <c r="T13" s="32">
        <v>17</v>
      </c>
      <c r="U13" s="32">
        <v>18</v>
      </c>
      <c r="V13" s="32">
        <v>19</v>
      </c>
      <c r="W13" s="32">
        <v>20</v>
      </c>
    </row>
    <row r="14" spans="1:23" ht="24.75" customHeight="1">
      <c r="A14" s="117" t="s">
        <v>114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</row>
    <row r="15" spans="1:23" ht="27" customHeight="1">
      <c r="A15" s="117" t="s">
        <v>122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09"/>
      <c r="P15" s="109"/>
      <c r="Q15" s="109"/>
      <c r="R15" s="109"/>
      <c r="S15" s="109"/>
      <c r="T15" s="109"/>
      <c r="U15" s="109"/>
      <c r="V15" s="109"/>
      <c r="W15" s="109"/>
    </row>
    <row r="16" spans="1:23" ht="12.75" customHeight="1">
      <c r="A16" s="33" t="s">
        <v>98</v>
      </c>
      <c r="B16" s="113" t="s">
        <v>115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5"/>
      <c r="N16" s="34" t="s">
        <v>86</v>
      </c>
      <c r="O16" s="34"/>
      <c r="P16" s="34"/>
      <c r="Q16" s="35"/>
      <c r="R16" s="36"/>
      <c r="S16" s="36"/>
      <c r="T16" s="36"/>
      <c r="U16" s="36"/>
      <c r="V16" s="36"/>
      <c r="W16" s="36"/>
    </row>
    <row r="17" spans="1:23">
      <c r="A17" s="33"/>
      <c r="B17" s="78" t="s">
        <v>121</v>
      </c>
      <c r="C17" s="79"/>
      <c r="D17" s="80"/>
      <c r="E17" s="37" t="s">
        <v>93</v>
      </c>
      <c r="F17" s="38" t="s">
        <v>148</v>
      </c>
      <c r="G17" s="38">
        <f>G18+G19+G20+G21+G22</f>
        <v>152518</v>
      </c>
      <c r="H17" s="38">
        <f>H18+H19+H20+H21+H22</f>
        <v>239065</v>
      </c>
      <c r="I17" s="38" t="s">
        <v>131</v>
      </c>
      <c r="J17" s="38" t="s">
        <v>132</v>
      </c>
      <c r="K17" s="38" t="s">
        <v>142</v>
      </c>
      <c r="L17" s="38" t="s">
        <v>139</v>
      </c>
      <c r="M17" s="38" t="s">
        <v>137</v>
      </c>
      <c r="N17" s="59"/>
      <c r="O17" s="59"/>
      <c r="P17" s="59"/>
      <c r="Q17" s="59"/>
      <c r="R17" s="59"/>
      <c r="S17" s="59"/>
      <c r="T17" s="59"/>
      <c r="U17" s="59"/>
      <c r="V17" s="59"/>
      <c r="W17" s="59"/>
    </row>
    <row r="18" spans="1:23" ht="25.5" customHeight="1">
      <c r="A18" s="33"/>
      <c r="B18" s="81"/>
      <c r="C18" s="82"/>
      <c r="D18" s="83"/>
      <c r="E18" s="37" t="s">
        <v>99</v>
      </c>
      <c r="F18" s="38" t="s">
        <v>151</v>
      </c>
      <c r="G18" s="38">
        <f>G24+G30+G36</f>
        <v>152518</v>
      </c>
      <c r="H18" s="38">
        <f>H24+H30+H36</f>
        <v>239065</v>
      </c>
      <c r="I18" s="38" t="s">
        <v>125</v>
      </c>
      <c r="J18" s="38" t="s">
        <v>128</v>
      </c>
      <c r="K18" s="38" t="s">
        <v>142</v>
      </c>
      <c r="L18" s="38" t="s">
        <v>140</v>
      </c>
      <c r="M18" s="38" t="s">
        <v>149</v>
      </c>
      <c r="N18" s="60"/>
      <c r="O18" s="60"/>
      <c r="P18" s="60"/>
      <c r="Q18" s="60"/>
      <c r="R18" s="60"/>
      <c r="S18" s="60"/>
      <c r="T18" s="60"/>
      <c r="U18" s="60"/>
      <c r="V18" s="60"/>
      <c r="W18" s="60"/>
    </row>
    <row r="19" spans="1:23" ht="38.25">
      <c r="A19" s="33"/>
      <c r="B19" s="81"/>
      <c r="C19" s="82"/>
      <c r="D19" s="83"/>
      <c r="E19" s="37" t="s">
        <v>10</v>
      </c>
      <c r="F19" s="38">
        <f>G19+H19+I19+J19+K19+L19+M19</f>
        <v>0</v>
      </c>
      <c r="G19" s="38">
        <f t="shared" ref="G19:M19" si="0">G25+G31+G37</f>
        <v>0</v>
      </c>
      <c r="H19" s="38">
        <f t="shared" si="0"/>
        <v>0</v>
      </c>
      <c r="I19" s="38">
        <f t="shared" si="0"/>
        <v>0</v>
      </c>
      <c r="J19" s="38">
        <f t="shared" si="0"/>
        <v>0</v>
      </c>
      <c r="K19" s="38">
        <f t="shared" si="0"/>
        <v>0</v>
      </c>
      <c r="L19" s="38">
        <f t="shared" si="0"/>
        <v>0</v>
      </c>
      <c r="M19" s="38">
        <f t="shared" si="0"/>
        <v>0</v>
      </c>
      <c r="N19" s="60"/>
      <c r="O19" s="60"/>
      <c r="P19" s="60"/>
      <c r="Q19" s="60"/>
      <c r="R19" s="60"/>
      <c r="S19" s="60"/>
      <c r="T19" s="60"/>
      <c r="U19" s="60"/>
      <c r="V19" s="60"/>
      <c r="W19" s="60"/>
    </row>
    <row r="20" spans="1:23" ht="25.5" customHeight="1">
      <c r="A20" s="33"/>
      <c r="B20" s="81"/>
      <c r="C20" s="82"/>
      <c r="D20" s="83"/>
      <c r="E20" s="37" t="s">
        <v>100</v>
      </c>
      <c r="F20" s="38">
        <v>11065002</v>
      </c>
      <c r="G20" s="38">
        <f>G26+G32+G38</f>
        <v>0</v>
      </c>
      <c r="H20" s="38">
        <f>H26+H32+H38</f>
        <v>0</v>
      </c>
      <c r="I20" s="38">
        <f>I26+I32+I38</f>
        <v>2500000</v>
      </c>
      <c r="J20" s="38" t="s">
        <v>124</v>
      </c>
      <c r="K20" s="38">
        <f>K26+K32+K38</f>
        <v>0</v>
      </c>
      <c r="L20" s="38" t="s">
        <v>141</v>
      </c>
      <c r="M20" s="38" t="s">
        <v>138</v>
      </c>
      <c r="N20" s="60"/>
      <c r="O20" s="60"/>
      <c r="P20" s="60"/>
      <c r="Q20" s="60"/>
      <c r="R20" s="60"/>
      <c r="S20" s="60"/>
      <c r="T20" s="60"/>
      <c r="U20" s="60"/>
      <c r="V20" s="60"/>
      <c r="W20" s="60"/>
    </row>
    <row r="21" spans="1:23" ht="25.5">
      <c r="A21" s="33"/>
      <c r="B21" s="81"/>
      <c r="C21" s="82"/>
      <c r="D21" s="83"/>
      <c r="E21" s="37" t="s">
        <v>101</v>
      </c>
      <c r="F21" s="38">
        <f>G21+H21+I21+J21+K21+L21+M21</f>
        <v>0</v>
      </c>
      <c r="G21" s="38">
        <f t="shared" ref="G21:M21" si="1">G27+G33+G39</f>
        <v>0</v>
      </c>
      <c r="H21" s="38">
        <f t="shared" si="1"/>
        <v>0</v>
      </c>
      <c r="I21" s="38">
        <f t="shared" si="1"/>
        <v>0</v>
      </c>
      <c r="J21" s="38">
        <f t="shared" si="1"/>
        <v>0</v>
      </c>
      <c r="K21" s="38">
        <f t="shared" si="1"/>
        <v>0</v>
      </c>
      <c r="L21" s="38">
        <f t="shared" si="1"/>
        <v>0</v>
      </c>
      <c r="M21" s="38">
        <f t="shared" si="1"/>
        <v>0</v>
      </c>
      <c r="N21" s="60"/>
      <c r="O21" s="60"/>
      <c r="P21" s="60"/>
      <c r="Q21" s="60"/>
      <c r="R21" s="60"/>
      <c r="S21" s="60"/>
      <c r="T21" s="60"/>
      <c r="U21" s="60"/>
      <c r="V21" s="60"/>
      <c r="W21" s="60"/>
    </row>
    <row r="22" spans="1:23" ht="25.5">
      <c r="A22" s="33"/>
      <c r="B22" s="84"/>
      <c r="C22" s="85"/>
      <c r="D22" s="86"/>
      <c r="E22" s="37" t="s">
        <v>102</v>
      </c>
      <c r="F22" s="38" t="s">
        <v>150</v>
      </c>
      <c r="G22" s="38">
        <f t="shared" ref="G22:L22" si="2">G28+G34+G40</f>
        <v>0</v>
      </c>
      <c r="H22" s="38">
        <f t="shared" si="2"/>
        <v>0</v>
      </c>
      <c r="I22" s="38" t="s">
        <v>126</v>
      </c>
      <c r="J22" s="38" t="s">
        <v>127</v>
      </c>
      <c r="K22" s="38">
        <f t="shared" si="2"/>
        <v>0</v>
      </c>
      <c r="L22" s="38">
        <f t="shared" si="2"/>
        <v>0</v>
      </c>
      <c r="M22" s="38" t="s">
        <v>126</v>
      </c>
      <c r="N22" s="61"/>
      <c r="O22" s="61"/>
      <c r="P22" s="61"/>
      <c r="Q22" s="61"/>
      <c r="R22" s="61"/>
      <c r="S22" s="61"/>
      <c r="T22" s="61"/>
      <c r="U22" s="61"/>
      <c r="V22" s="61"/>
      <c r="W22" s="61"/>
    </row>
    <row r="23" spans="1:23" ht="12.75" customHeight="1">
      <c r="A23" s="33"/>
      <c r="B23" s="78" t="s">
        <v>105</v>
      </c>
      <c r="C23" s="79"/>
      <c r="D23" s="80"/>
      <c r="E23" s="37" t="s">
        <v>93</v>
      </c>
      <c r="F23" s="38">
        <f>G23+H23+I23+J23+K23+L23+M23</f>
        <v>0</v>
      </c>
      <c r="G23" s="38">
        <f t="shared" ref="G23:M23" si="3">G24+G25+G26+G27+G28</f>
        <v>0</v>
      </c>
      <c r="H23" s="38">
        <f t="shared" si="3"/>
        <v>0</v>
      </c>
      <c r="I23" s="38">
        <f t="shared" si="3"/>
        <v>0</v>
      </c>
      <c r="J23" s="38">
        <f t="shared" si="3"/>
        <v>0</v>
      </c>
      <c r="K23" s="38">
        <f t="shared" si="3"/>
        <v>0</v>
      </c>
      <c r="L23" s="38">
        <f t="shared" si="3"/>
        <v>0</v>
      </c>
      <c r="M23" s="38">
        <f t="shared" si="3"/>
        <v>0</v>
      </c>
      <c r="N23" s="78" t="s">
        <v>111</v>
      </c>
      <c r="O23" s="89" t="s">
        <v>107</v>
      </c>
      <c r="P23" s="89">
        <f>Q23+R23+S23+T23+U23+V23+W23</f>
        <v>0</v>
      </c>
      <c r="Q23" s="59">
        <v>0</v>
      </c>
      <c r="R23" s="59">
        <v>0</v>
      </c>
      <c r="S23" s="59">
        <v>0</v>
      </c>
      <c r="T23" s="59">
        <v>0</v>
      </c>
      <c r="U23" s="59">
        <v>0</v>
      </c>
      <c r="V23" s="59">
        <v>0</v>
      </c>
      <c r="W23" s="59">
        <v>0</v>
      </c>
    </row>
    <row r="24" spans="1:23" ht="25.5" customHeight="1">
      <c r="A24" s="33"/>
      <c r="B24" s="81"/>
      <c r="C24" s="82"/>
      <c r="D24" s="83"/>
      <c r="E24" s="37" t="s">
        <v>99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87"/>
      <c r="O24" s="89"/>
      <c r="P24" s="89"/>
      <c r="Q24" s="60"/>
      <c r="R24" s="60"/>
      <c r="S24" s="60"/>
      <c r="T24" s="60"/>
      <c r="U24" s="60"/>
      <c r="V24" s="60"/>
      <c r="W24" s="60"/>
    </row>
    <row r="25" spans="1:23" ht="38.25">
      <c r="A25" s="33"/>
      <c r="B25" s="81"/>
      <c r="C25" s="82"/>
      <c r="D25" s="83"/>
      <c r="E25" s="37" t="s">
        <v>10</v>
      </c>
      <c r="F25" s="38">
        <f t="shared" ref="F25:F31" si="4">G25+H25+I25+J25+K25+L25+M25</f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87"/>
      <c r="O25" s="89"/>
      <c r="P25" s="89"/>
      <c r="Q25" s="60"/>
      <c r="R25" s="60"/>
      <c r="S25" s="60"/>
      <c r="T25" s="60"/>
      <c r="U25" s="60"/>
      <c r="V25" s="60"/>
      <c r="W25" s="60"/>
    </row>
    <row r="26" spans="1:23" ht="25.5" customHeight="1">
      <c r="A26" s="33"/>
      <c r="B26" s="81"/>
      <c r="C26" s="82"/>
      <c r="D26" s="83"/>
      <c r="E26" s="37" t="s">
        <v>100</v>
      </c>
      <c r="F26" s="38">
        <f t="shared" si="4"/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87"/>
      <c r="O26" s="89"/>
      <c r="P26" s="89"/>
      <c r="Q26" s="60"/>
      <c r="R26" s="60"/>
      <c r="S26" s="60"/>
      <c r="T26" s="60"/>
      <c r="U26" s="60"/>
      <c r="V26" s="60"/>
      <c r="W26" s="60"/>
    </row>
    <row r="27" spans="1:23" ht="25.5">
      <c r="A27" s="33"/>
      <c r="B27" s="81"/>
      <c r="C27" s="82"/>
      <c r="D27" s="83"/>
      <c r="E27" s="37" t="s">
        <v>101</v>
      </c>
      <c r="F27" s="38">
        <f t="shared" si="4"/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87"/>
      <c r="O27" s="89"/>
      <c r="P27" s="89"/>
      <c r="Q27" s="60"/>
      <c r="R27" s="60"/>
      <c r="S27" s="60"/>
      <c r="T27" s="60"/>
      <c r="U27" s="60"/>
      <c r="V27" s="60"/>
      <c r="W27" s="60"/>
    </row>
    <row r="28" spans="1:23" ht="25.5">
      <c r="A28" s="33"/>
      <c r="B28" s="84"/>
      <c r="C28" s="85"/>
      <c r="D28" s="86"/>
      <c r="E28" s="37" t="s">
        <v>102</v>
      </c>
      <c r="F28" s="38">
        <f t="shared" si="4"/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88"/>
      <c r="O28" s="89"/>
      <c r="P28" s="89"/>
      <c r="Q28" s="61"/>
      <c r="R28" s="61"/>
      <c r="S28" s="61"/>
      <c r="T28" s="61"/>
      <c r="U28" s="61"/>
      <c r="V28" s="61"/>
      <c r="W28" s="61"/>
    </row>
    <row r="29" spans="1:23" ht="12.75" customHeight="1">
      <c r="A29" s="33"/>
      <c r="B29" s="78" t="s">
        <v>106</v>
      </c>
      <c r="C29" s="79"/>
      <c r="D29" s="80"/>
      <c r="E29" s="37" t="s">
        <v>93</v>
      </c>
      <c r="F29" s="38" t="s">
        <v>154</v>
      </c>
      <c r="G29" s="38">
        <f>G30+G31+G32+G33+G34</f>
        <v>152518</v>
      </c>
      <c r="H29" s="38">
        <f>H30+H31+H32+H33+H34</f>
        <v>239065</v>
      </c>
      <c r="I29" s="38" t="s">
        <v>131</v>
      </c>
      <c r="J29" s="38" t="s">
        <v>134</v>
      </c>
      <c r="K29" s="38" t="s">
        <v>142</v>
      </c>
      <c r="L29" s="38" t="s">
        <v>139</v>
      </c>
      <c r="M29" s="38" t="s">
        <v>152</v>
      </c>
      <c r="N29" s="90" t="s">
        <v>112</v>
      </c>
      <c r="O29" s="60" t="s">
        <v>104</v>
      </c>
      <c r="P29" s="116">
        <v>2</v>
      </c>
      <c r="Q29" s="59">
        <v>0</v>
      </c>
      <c r="R29" s="59">
        <v>0</v>
      </c>
      <c r="S29" s="59" t="s">
        <v>136</v>
      </c>
      <c r="T29" s="59">
        <v>0</v>
      </c>
      <c r="U29" s="59">
        <v>0</v>
      </c>
      <c r="V29" s="59" t="s">
        <v>136</v>
      </c>
      <c r="W29" s="59">
        <v>0</v>
      </c>
    </row>
    <row r="30" spans="1:23" ht="25.5" customHeight="1">
      <c r="A30" s="33"/>
      <c r="B30" s="81"/>
      <c r="C30" s="82"/>
      <c r="D30" s="83"/>
      <c r="E30" s="37" t="s">
        <v>99</v>
      </c>
      <c r="F30" s="38" t="s">
        <v>155</v>
      </c>
      <c r="G30" s="38">
        <v>152518</v>
      </c>
      <c r="H30" s="38">
        <v>239065</v>
      </c>
      <c r="I30" s="38" t="s">
        <v>125</v>
      </c>
      <c r="J30" s="38" t="s">
        <v>134</v>
      </c>
      <c r="K30" s="38" t="s">
        <v>142</v>
      </c>
      <c r="L30" s="38" t="s">
        <v>140</v>
      </c>
      <c r="M30" s="38" t="s">
        <v>152</v>
      </c>
      <c r="N30" s="91"/>
      <c r="O30" s="60"/>
      <c r="P30" s="116"/>
      <c r="Q30" s="60"/>
      <c r="R30" s="60"/>
      <c r="S30" s="60"/>
      <c r="T30" s="60"/>
      <c r="U30" s="60"/>
      <c r="V30" s="60"/>
      <c r="W30" s="60"/>
    </row>
    <row r="31" spans="1:23" ht="38.25">
      <c r="A31" s="33"/>
      <c r="B31" s="81"/>
      <c r="C31" s="82"/>
      <c r="D31" s="83"/>
      <c r="E31" s="37" t="s">
        <v>10</v>
      </c>
      <c r="F31" s="38">
        <f t="shared" si="4"/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91"/>
      <c r="O31" s="60"/>
      <c r="P31" s="116"/>
      <c r="Q31" s="60"/>
      <c r="R31" s="60"/>
      <c r="S31" s="60"/>
      <c r="T31" s="60"/>
      <c r="U31" s="60"/>
      <c r="V31" s="60"/>
      <c r="W31" s="60"/>
    </row>
    <row r="32" spans="1:23" ht="25.5" customHeight="1">
      <c r="A32" s="33"/>
      <c r="B32" s="81"/>
      <c r="C32" s="82"/>
      <c r="D32" s="83"/>
      <c r="E32" s="37" t="s">
        <v>100</v>
      </c>
      <c r="F32" s="38" t="s">
        <v>147</v>
      </c>
      <c r="G32" s="38">
        <v>0</v>
      </c>
      <c r="H32" s="38">
        <v>0</v>
      </c>
      <c r="I32" s="38">
        <v>2500000</v>
      </c>
      <c r="J32" s="38">
        <v>0</v>
      </c>
      <c r="K32" s="38">
        <v>0</v>
      </c>
      <c r="L32" s="38" t="s">
        <v>141</v>
      </c>
      <c r="M32" s="38">
        <v>0</v>
      </c>
      <c r="N32" s="91"/>
      <c r="O32" s="60"/>
      <c r="P32" s="116"/>
      <c r="Q32" s="60"/>
      <c r="R32" s="60"/>
      <c r="S32" s="60"/>
      <c r="T32" s="60"/>
      <c r="U32" s="60"/>
      <c r="V32" s="60"/>
      <c r="W32" s="60"/>
    </row>
    <row r="33" spans="1:23" ht="25.5">
      <c r="A33" s="33"/>
      <c r="B33" s="81"/>
      <c r="C33" s="82"/>
      <c r="D33" s="83"/>
      <c r="E33" s="37" t="s">
        <v>101</v>
      </c>
      <c r="F33" s="38">
        <f>G33+H33+I33+J33+K33+L33+M33</f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91"/>
      <c r="O33" s="60"/>
      <c r="P33" s="116"/>
      <c r="Q33" s="60"/>
      <c r="R33" s="60"/>
      <c r="S33" s="60"/>
      <c r="T33" s="60"/>
      <c r="U33" s="60"/>
      <c r="V33" s="60"/>
      <c r="W33" s="60"/>
    </row>
    <row r="34" spans="1:23" ht="25.5">
      <c r="A34" s="33"/>
      <c r="B34" s="84"/>
      <c r="C34" s="85"/>
      <c r="D34" s="86"/>
      <c r="E34" s="37" t="s">
        <v>102</v>
      </c>
      <c r="F34" s="38" t="s">
        <v>126</v>
      </c>
      <c r="G34" s="37">
        <v>0</v>
      </c>
      <c r="H34" s="37">
        <v>0</v>
      </c>
      <c r="I34" s="37" t="s">
        <v>126</v>
      </c>
      <c r="J34" s="37">
        <v>0</v>
      </c>
      <c r="K34" s="37">
        <v>0</v>
      </c>
      <c r="L34" s="37">
        <v>0</v>
      </c>
      <c r="M34" s="37">
        <v>0</v>
      </c>
      <c r="N34" s="92"/>
      <c r="O34" s="61"/>
      <c r="P34" s="116"/>
      <c r="Q34" s="61"/>
      <c r="R34" s="61"/>
      <c r="S34" s="61"/>
      <c r="T34" s="61"/>
      <c r="U34" s="61"/>
      <c r="V34" s="61"/>
      <c r="W34" s="61"/>
    </row>
    <row r="35" spans="1:23" s="28" customFormat="1" ht="12.75" customHeight="1">
      <c r="A35" s="42"/>
      <c r="B35" s="96" t="s">
        <v>109</v>
      </c>
      <c r="C35" s="97"/>
      <c r="D35" s="98"/>
      <c r="E35" s="43" t="s">
        <v>93</v>
      </c>
      <c r="F35" s="43" t="s">
        <v>146</v>
      </c>
      <c r="G35" s="43">
        <f t="shared" ref="G35:L35" si="5">G36+G37+G38+G39+G40</f>
        <v>0</v>
      </c>
      <c r="H35" s="43">
        <f t="shared" si="5"/>
        <v>0</v>
      </c>
      <c r="I35" s="43">
        <f t="shared" si="5"/>
        <v>0</v>
      </c>
      <c r="J35" s="43" t="s">
        <v>133</v>
      </c>
      <c r="K35" s="43">
        <f t="shared" si="5"/>
        <v>0</v>
      </c>
      <c r="L35" s="43">
        <f t="shared" si="5"/>
        <v>0</v>
      </c>
      <c r="M35" s="43" t="s">
        <v>137</v>
      </c>
      <c r="N35" s="123" t="s">
        <v>110</v>
      </c>
      <c r="O35" s="63" t="s">
        <v>104</v>
      </c>
      <c r="P35" s="111">
        <v>2</v>
      </c>
      <c r="Q35" s="62">
        <v>0</v>
      </c>
      <c r="R35" s="62">
        <v>0</v>
      </c>
      <c r="S35" s="62">
        <v>0</v>
      </c>
      <c r="T35" s="62">
        <v>1</v>
      </c>
      <c r="U35" s="62">
        <v>0</v>
      </c>
      <c r="V35" s="62">
        <v>0</v>
      </c>
      <c r="W35" s="62">
        <v>1</v>
      </c>
    </row>
    <row r="36" spans="1:23" s="28" customFormat="1" ht="38.25">
      <c r="A36" s="42"/>
      <c r="B36" s="99"/>
      <c r="C36" s="100"/>
      <c r="D36" s="101"/>
      <c r="E36" s="43" t="s">
        <v>99</v>
      </c>
      <c r="F36" s="43" t="s">
        <v>145</v>
      </c>
      <c r="G36" s="43">
        <v>0</v>
      </c>
      <c r="H36" s="43">
        <v>0</v>
      </c>
      <c r="I36" s="43">
        <v>0</v>
      </c>
      <c r="J36" s="43" t="s">
        <v>130</v>
      </c>
      <c r="K36" s="43">
        <v>0</v>
      </c>
      <c r="L36" s="43">
        <v>0</v>
      </c>
      <c r="M36" s="43" t="s">
        <v>153</v>
      </c>
      <c r="N36" s="124"/>
      <c r="O36" s="63"/>
      <c r="P36" s="111"/>
      <c r="Q36" s="63"/>
      <c r="R36" s="63"/>
      <c r="S36" s="63"/>
      <c r="T36" s="63"/>
      <c r="U36" s="63"/>
      <c r="V36" s="63"/>
      <c r="W36" s="63"/>
    </row>
    <row r="37" spans="1:23" s="28" customFormat="1" ht="38.25">
      <c r="A37" s="42"/>
      <c r="B37" s="99"/>
      <c r="C37" s="100"/>
      <c r="D37" s="101"/>
      <c r="E37" s="43" t="s">
        <v>10</v>
      </c>
      <c r="F37" s="43">
        <f>G37+H37+I37+J37+K37+L37+M37</f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124"/>
      <c r="O37" s="63"/>
      <c r="P37" s="111"/>
      <c r="Q37" s="63"/>
      <c r="R37" s="63"/>
      <c r="S37" s="63"/>
      <c r="T37" s="63"/>
      <c r="U37" s="63"/>
      <c r="V37" s="63"/>
      <c r="W37" s="63"/>
    </row>
    <row r="38" spans="1:23" s="28" customFormat="1" ht="25.5" customHeight="1">
      <c r="A38" s="42"/>
      <c r="B38" s="99"/>
      <c r="C38" s="100"/>
      <c r="D38" s="101"/>
      <c r="E38" s="43" t="s">
        <v>100</v>
      </c>
      <c r="F38" s="43" t="s">
        <v>144</v>
      </c>
      <c r="G38" s="43">
        <v>0</v>
      </c>
      <c r="H38" s="43">
        <v>0</v>
      </c>
      <c r="I38" s="43">
        <v>0</v>
      </c>
      <c r="J38" s="43" t="s">
        <v>124</v>
      </c>
      <c r="K38" s="43">
        <v>0</v>
      </c>
      <c r="L38" s="43">
        <v>0</v>
      </c>
      <c r="M38" s="43" t="s">
        <v>138</v>
      </c>
      <c r="N38" s="124"/>
      <c r="O38" s="63"/>
      <c r="P38" s="111"/>
      <c r="Q38" s="63"/>
      <c r="R38" s="63"/>
      <c r="S38" s="63"/>
      <c r="T38" s="63"/>
      <c r="U38" s="63"/>
      <c r="V38" s="63"/>
      <c r="W38" s="63"/>
    </row>
    <row r="39" spans="1:23" s="28" customFormat="1" ht="25.5">
      <c r="A39" s="42"/>
      <c r="B39" s="99"/>
      <c r="C39" s="100"/>
      <c r="D39" s="101"/>
      <c r="E39" s="43" t="s">
        <v>101</v>
      </c>
      <c r="F39" s="43">
        <f>G39+H39+I39+J39+K39+L39+M39</f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124"/>
      <c r="O39" s="63"/>
      <c r="P39" s="111"/>
      <c r="Q39" s="63"/>
      <c r="R39" s="63"/>
      <c r="S39" s="63"/>
      <c r="T39" s="63"/>
      <c r="U39" s="63"/>
      <c r="V39" s="63"/>
      <c r="W39" s="63"/>
    </row>
    <row r="40" spans="1:23" s="28" customFormat="1" ht="25.5">
      <c r="A40" s="42"/>
      <c r="B40" s="102"/>
      <c r="C40" s="103"/>
      <c r="D40" s="104"/>
      <c r="E40" s="43" t="s">
        <v>102</v>
      </c>
      <c r="F40" s="43" t="s">
        <v>135</v>
      </c>
      <c r="G40" s="43">
        <v>0</v>
      </c>
      <c r="H40" s="43">
        <v>0</v>
      </c>
      <c r="I40" s="43">
        <v>0</v>
      </c>
      <c r="J40" s="43" t="s">
        <v>127</v>
      </c>
      <c r="K40" s="43">
        <v>0</v>
      </c>
      <c r="L40" s="43">
        <v>0</v>
      </c>
      <c r="M40" s="43" t="s">
        <v>126</v>
      </c>
      <c r="N40" s="125"/>
      <c r="O40" s="64"/>
      <c r="P40" s="111"/>
      <c r="Q40" s="64"/>
      <c r="R40" s="64"/>
      <c r="S40" s="64"/>
      <c r="T40" s="64"/>
      <c r="U40" s="64"/>
      <c r="V40" s="64"/>
      <c r="W40" s="64"/>
    </row>
    <row r="41" spans="1:23">
      <c r="A41" s="33"/>
      <c r="B41" s="78" t="s">
        <v>103</v>
      </c>
      <c r="C41" s="105"/>
      <c r="D41" s="106"/>
      <c r="E41" s="37" t="s">
        <v>93</v>
      </c>
      <c r="F41" s="38" t="s">
        <v>148</v>
      </c>
      <c r="G41" s="38">
        <f>G42+G43+G44+G45+G46</f>
        <v>152518</v>
      </c>
      <c r="H41" s="38">
        <f>H42+H43+H44+H45+H46</f>
        <v>239065</v>
      </c>
      <c r="I41" s="38" t="s">
        <v>131</v>
      </c>
      <c r="J41" s="38" t="s">
        <v>132</v>
      </c>
      <c r="K41" s="38" t="s">
        <v>142</v>
      </c>
      <c r="L41" s="38" t="s">
        <v>139</v>
      </c>
      <c r="M41" s="38" t="s">
        <v>137</v>
      </c>
      <c r="N41" s="59"/>
      <c r="O41" s="59"/>
      <c r="P41" s="59"/>
      <c r="Q41" s="59"/>
      <c r="R41" s="59"/>
      <c r="S41" s="59"/>
      <c r="T41" s="59"/>
      <c r="U41" s="59"/>
      <c r="V41" s="59"/>
      <c r="W41" s="59"/>
    </row>
    <row r="42" spans="1:23" ht="38.25">
      <c r="A42" s="33"/>
      <c r="B42" s="87"/>
      <c r="C42" s="107"/>
      <c r="D42" s="108"/>
      <c r="E42" s="37" t="s">
        <v>99</v>
      </c>
      <c r="F42" s="38" t="s">
        <v>129</v>
      </c>
      <c r="G42" s="38">
        <f t="shared" ref="G42:M44" si="6">G18</f>
        <v>152518</v>
      </c>
      <c r="H42" s="38">
        <f t="shared" si="6"/>
        <v>239065</v>
      </c>
      <c r="I42" s="38" t="s">
        <v>125</v>
      </c>
      <c r="J42" s="38" t="s">
        <v>128</v>
      </c>
      <c r="K42" s="38" t="s">
        <v>142</v>
      </c>
      <c r="L42" s="38" t="s">
        <v>140</v>
      </c>
      <c r="M42" s="38" t="s">
        <v>153</v>
      </c>
      <c r="N42" s="60"/>
      <c r="O42" s="60"/>
      <c r="P42" s="60"/>
      <c r="Q42" s="60"/>
      <c r="R42" s="60"/>
      <c r="S42" s="60"/>
      <c r="T42" s="60"/>
      <c r="U42" s="60"/>
      <c r="V42" s="60"/>
      <c r="W42" s="60"/>
    </row>
    <row r="43" spans="1:23" ht="38.25">
      <c r="A43" s="33"/>
      <c r="B43" s="87"/>
      <c r="C43" s="107"/>
      <c r="D43" s="108"/>
      <c r="E43" s="37" t="s">
        <v>10</v>
      </c>
      <c r="F43" s="38">
        <f>G43+H43+I43+J43+K43+L43+M43</f>
        <v>0</v>
      </c>
      <c r="G43" s="38">
        <f t="shared" si="6"/>
        <v>0</v>
      </c>
      <c r="H43" s="38">
        <f t="shared" si="6"/>
        <v>0</v>
      </c>
      <c r="I43" s="38">
        <f t="shared" si="6"/>
        <v>0</v>
      </c>
      <c r="J43" s="38">
        <f t="shared" si="6"/>
        <v>0</v>
      </c>
      <c r="K43" s="38">
        <f t="shared" si="6"/>
        <v>0</v>
      </c>
      <c r="L43" s="38">
        <f t="shared" si="6"/>
        <v>0</v>
      </c>
      <c r="M43" s="38">
        <f t="shared" si="6"/>
        <v>0</v>
      </c>
      <c r="N43" s="60"/>
      <c r="O43" s="60"/>
      <c r="P43" s="60"/>
      <c r="Q43" s="60"/>
      <c r="R43" s="60"/>
      <c r="S43" s="60"/>
      <c r="T43" s="60"/>
      <c r="U43" s="60"/>
      <c r="V43" s="60"/>
      <c r="W43" s="60"/>
    </row>
    <row r="44" spans="1:23" ht="51">
      <c r="A44" s="33"/>
      <c r="B44" s="87"/>
      <c r="C44" s="107"/>
      <c r="D44" s="108"/>
      <c r="E44" s="37" t="s">
        <v>100</v>
      </c>
      <c r="F44" s="38" t="s">
        <v>143</v>
      </c>
      <c r="G44" s="38">
        <f t="shared" si="6"/>
        <v>0</v>
      </c>
      <c r="H44" s="38">
        <f t="shared" si="6"/>
        <v>0</v>
      </c>
      <c r="I44" s="38" t="s">
        <v>123</v>
      </c>
      <c r="J44" s="38" t="s">
        <v>124</v>
      </c>
      <c r="K44" s="38">
        <f t="shared" si="6"/>
        <v>0</v>
      </c>
      <c r="L44" s="38" t="s">
        <v>141</v>
      </c>
      <c r="M44" s="38" t="s">
        <v>138</v>
      </c>
      <c r="N44" s="60"/>
      <c r="O44" s="60"/>
      <c r="P44" s="60"/>
      <c r="Q44" s="60"/>
      <c r="R44" s="60"/>
      <c r="S44" s="60"/>
      <c r="T44" s="60"/>
      <c r="U44" s="60"/>
      <c r="V44" s="60"/>
      <c r="W44" s="60"/>
    </row>
    <row r="45" spans="1:23" ht="25.5">
      <c r="A45" s="33"/>
      <c r="B45" s="87"/>
      <c r="C45" s="107"/>
      <c r="D45" s="108"/>
      <c r="E45" s="37" t="s">
        <v>101</v>
      </c>
      <c r="F45" s="38">
        <f>G45+H45+I45+J45+K45+L45+M45</f>
        <v>0</v>
      </c>
      <c r="G45" s="38">
        <f>G44</f>
        <v>0</v>
      </c>
      <c r="H45" s="38">
        <f t="shared" ref="H45:M46" si="7">H21</f>
        <v>0</v>
      </c>
      <c r="I45" s="38">
        <f t="shared" si="7"/>
        <v>0</v>
      </c>
      <c r="J45" s="38">
        <f t="shared" si="7"/>
        <v>0</v>
      </c>
      <c r="K45" s="38">
        <f t="shared" si="7"/>
        <v>0</v>
      </c>
      <c r="L45" s="38">
        <f t="shared" si="7"/>
        <v>0</v>
      </c>
      <c r="M45" s="38">
        <f t="shared" si="7"/>
        <v>0</v>
      </c>
      <c r="N45" s="60"/>
      <c r="O45" s="60"/>
      <c r="P45" s="60"/>
      <c r="Q45" s="60"/>
      <c r="R45" s="60"/>
      <c r="S45" s="60"/>
      <c r="T45" s="60"/>
      <c r="U45" s="60"/>
      <c r="V45" s="60"/>
      <c r="W45" s="60"/>
    </row>
    <row r="46" spans="1:23" ht="25.5">
      <c r="A46" s="33"/>
      <c r="B46" s="88"/>
      <c r="C46" s="109"/>
      <c r="D46" s="110"/>
      <c r="E46" s="37" t="s">
        <v>102</v>
      </c>
      <c r="F46" s="38">
        <v>274208.92</v>
      </c>
      <c r="G46" s="38">
        <f>G22</f>
        <v>0</v>
      </c>
      <c r="H46" s="38">
        <f t="shared" si="7"/>
        <v>0</v>
      </c>
      <c r="I46" s="38" t="s">
        <v>126</v>
      </c>
      <c r="J46" s="38" t="s">
        <v>127</v>
      </c>
      <c r="K46" s="38">
        <f t="shared" si="7"/>
        <v>0</v>
      </c>
      <c r="L46" s="38">
        <f t="shared" si="7"/>
        <v>0</v>
      </c>
      <c r="M46" s="38" t="s">
        <v>126</v>
      </c>
      <c r="N46" s="61"/>
      <c r="O46" s="61"/>
      <c r="P46" s="61"/>
      <c r="Q46" s="61"/>
      <c r="R46" s="61"/>
      <c r="S46" s="61"/>
      <c r="T46" s="61"/>
      <c r="U46" s="61"/>
      <c r="V46" s="61"/>
      <c r="W46" s="61"/>
    </row>
  </sheetData>
  <mergeCells count="90">
    <mergeCell ref="Q35:Q40"/>
    <mergeCell ref="R35:R40"/>
    <mergeCell ref="A8:A12"/>
    <mergeCell ref="A14:W14"/>
    <mergeCell ref="R17:R22"/>
    <mergeCell ref="V17:V22"/>
    <mergeCell ref="A15:W15"/>
    <mergeCell ref="B17:D22"/>
    <mergeCell ref="T17:T22"/>
    <mergeCell ref="U17:U22"/>
    <mergeCell ref="C8:D11"/>
    <mergeCell ref="F10:F12"/>
    <mergeCell ref="N8:W8"/>
    <mergeCell ref="E8:M9"/>
    <mergeCell ref="U41:U46"/>
    <mergeCell ref="T41:T46"/>
    <mergeCell ref="T35:T40"/>
    <mergeCell ref="B16:M16"/>
    <mergeCell ref="Q10:Q12"/>
    <mergeCell ref="B23:D28"/>
    <mergeCell ref="P29:P34"/>
    <mergeCell ref="G11:G12"/>
    <mergeCell ref="U10:U12"/>
    <mergeCell ref="P10:P12"/>
    <mergeCell ref="B35:D40"/>
    <mergeCell ref="S41:S46"/>
    <mergeCell ref="O41:O46"/>
    <mergeCell ref="B41:D46"/>
    <mergeCell ref="O35:O40"/>
    <mergeCell ref="P35:P40"/>
    <mergeCell ref="N35:N40"/>
    <mergeCell ref="S35:S40"/>
    <mergeCell ref="Q29:Q34"/>
    <mergeCell ref="W35:W40"/>
    <mergeCell ref="W17:W22"/>
    <mergeCell ref="L11:L12"/>
    <mergeCell ref="V10:V12"/>
    <mergeCell ref="N17:N22"/>
    <mergeCell ref="W10:W12"/>
    <mergeCell ref="T10:T12"/>
    <mergeCell ref="R10:R12"/>
    <mergeCell ref="S10:S12"/>
    <mergeCell ref="O29:O34"/>
    <mergeCell ref="Q23:Q28"/>
    <mergeCell ref="N9:N12"/>
    <mergeCell ref="W41:W46"/>
    <mergeCell ref="N41:N46"/>
    <mergeCell ref="P41:P46"/>
    <mergeCell ref="Q41:Q46"/>
    <mergeCell ref="R41:R46"/>
    <mergeCell ref="V41:V46"/>
    <mergeCell ref="N29:N34"/>
    <mergeCell ref="Q17:Q22"/>
    <mergeCell ref="N23:N28"/>
    <mergeCell ref="P23:P28"/>
    <mergeCell ref="O17:O22"/>
    <mergeCell ref="P17:P22"/>
    <mergeCell ref="O23:O28"/>
    <mergeCell ref="A1:W1"/>
    <mergeCell ref="A6:W6"/>
    <mergeCell ref="B8:B12"/>
    <mergeCell ref="P9:W9"/>
    <mergeCell ref="O9:O12"/>
    <mergeCell ref="A2:W2"/>
    <mergeCell ref="J11:J12"/>
    <mergeCell ref="K11:K12"/>
    <mergeCell ref="M11:M12"/>
    <mergeCell ref="G10:M10"/>
    <mergeCell ref="U35:U40"/>
    <mergeCell ref="V35:V40"/>
    <mergeCell ref="H11:H12"/>
    <mergeCell ref="I11:I12"/>
    <mergeCell ref="A3:W3"/>
    <mergeCell ref="A5:W5"/>
    <mergeCell ref="E10:E12"/>
    <mergeCell ref="P4:W4"/>
    <mergeCell ref="B29:D34"/>
    <mergeCell ref="S17:S22"/>
    <mergeCell ref="W23:W28"/>
    <mergeCell ref="V23:V28"/>
    <mergeCell ref="U29:U34"/>
    <mergeCell ref="U23:U28"/>
    <mergeCell ref="V29:V34"/>
    <mergeCell ref="W29:W34"/>
    <mergeCell ref="R23:R28"/>
    <mergeCell ref="R29:R34"/>
    <mergeCell ref="S29:S34"/>
    <mergeCell ref="S23:S28"/>
    <mergeCell ref="T29:T34"/>
    <mergeCell ref="T23:T28"/>
  </mergeCells>
  <phoneticPr fontId="0" type="noConversion"/>
  <pageMargins left="0" right="0" top="0" bottom="0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2024-02-02T04:06:46Z</cp:lastPrinted>
  <dcterms:created xsi:type="dcterms:W3CDTF">1996-10-08T23:32:33Z</dcterms:created>
  <dcterms:modified xsi:type="dcterms:W3CDTF">2024-02-02T04:07:39Z</dcterms:modified>
</cp:coreProperties>
</file>